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Daniela Stan\Desktop\"/>
    </mc:Choice>
  </mc:AlternateContent>
  <xr:revisionPtr revIDLastSave="0" documentId="13_ncr:1_{C78BD331-4148-484D-9D8E-ABFE9C9BDF6B}" xr6:coauthVersionLast="45" xr6:coauthVersionMax="45" xr10:uidLastSave="{00000000-0000-0000-0000-000000000000}"/>
  <bookViews>
    <workbookView xWindow="-120" yWindow="-120" windowWidth="29040" windowHeight="15840" firstSheet="3" activeTab="13" xr2:uid="{00000000-000D-0000-FFFF-FFFF00000000}"/>
  </bookViews>
  <sheets>
    <sheet name="2018" sheetId="1" r:id="rId1"/>
    <sheet name="IANUARIE" sheetId="2" r:id="rId2"/>
    <sheet name="FEBRUARIE" sheetId="3" r:id="rId3"/>
    <sheet name="MARTIE" sheetId="4" r:id="rId4"/>
    <sheet name="APRILIE" sheetId="5" r:id="rId5"/>
    <sheet name="MAI" sheetId="6" r:id="rId6"/>
    <sheet name="IUNIE" sheetId="7" r:id="rId7"/>
    <sheet name="IULIE" sheetId="8" r:id="rId8"/>
    <sheet name="AUGUST" sheetId="9" r:id="rId9"/>
    <sheet name="SEPTEMBRIE" sheetId="10" r:id="rId10"/>
    <sheet name="OCTOMBRIE" sheetId="11" r:id="rId11"/>
    <sheet name="NOIEMBRIE" sheetId="12" r:id="rId12"/>
    <sheet name="DECEMBRIE" sheetId="13" r:id="rId13"/>
    <sheet name="DECEMBRIE FINAL" sheetId="14" r:id="rId14"/>
    <sheet name="Foaie2" sheetId="15" r:id="rId15"/>
  </sheets>
  <calcPr calcId="181029" calcMode="manual"/>
</workbook>
</file>

<file path=xl/calcChain.xml><?xml version="1.0" encoding="utf-8"?>
<calcChain xmlns="http://schemas.openxmlformats.org/spreadsheetml/2006/main">
  <c r="F43" i="14" l="1"/>
  <c r="G30" i="14"/>
  <c r="F30" i="14"/>
  <c r="F28" i="14" s="1"/>
  <c r="F24" i="14" s="1"/>
  <c r="E30" i="14"/>
  <c r="E28" i="14" s="1"/>
  <c r="G28" i="14"/>
  <c r="G25" i="14"/>
  <c r="G43" i="14" s="1"/>
  <c r="F25" i="14"/>
  <c r="E25" i="14"/>
  <c r="E43" i="14" s="1"/>
  <c r="G19" i="14"/>
  <c r="F19" i="14"/>
  <c r="E19" i="14"/>
  <c r="G16" i="14"/>
  <c r="G44" i="14" s="1"/>
  <c r="F16" i="14"/>
  <c r="E16" i="14"/>
  <c r="E44" i="14" s="1"/>
  <c r="G14" i="14"/>
  <c r="F14" i="14"/>
  <c r="E14" i="14"/>
  <c r="G13" i="14"/>
  <c r="F13" i="14"/>
  <c r="F12" i="14" s="1"/>
  <c r="E13" i="14"/>
  <c r="E12" i="14"/>
  <c r="G45" i="14" l="1"/>
  <c r="G12" i="14"/>
  <c r="E24" i="14"/>
  <c r="F44" i="14"/>
  <c r="F45" i="14" s="1"/>
  <c r="E45" i="14"/>
  <c r="G24" i="14"/>
  <c r="F43" i="13" l="1"/>
  <c r="G30" i="13"/>
  <c r="G28" i="13" s="1"/>
  <c r="F30" i="13"/>
  <c r="F28" i="13" s="1"/>
  <c r="F24" i="13" s="1"/>
  <c r="E30" i="13"/>
  <c r="E28" i="13" s="1"/>
  <c r="G25" i="13"/>
  <c r="G43" i="13" s="1"/>
  <c r="F25" i="13"/>
  <c r="E25" i="13"/>
  <c r="E43" i="13" s="1"/>
  <c r="G19" i="13"/>
  <c r="F19" i="13"/>
  <c r="E19" i="13"/>
  <c r="G16" i="13"/>
  <c r="F16" i="13"/>
  <c r="E16" i="13"/>
  <c r="E44" i="13" s="1"/>
  <c r="G14" i="13"/>
  <c r="F14" i="13"/>
  <c r="E14" i="13"/>
  <c r="G13" i="13"/>
  <c r="F13" i="13"/>
  <c r="E13" i="13"/>
  <c r="E12" i="13"/>
  <c r="F43" i="12"/>
  <c r="G30" i="12"/>
  <c r="F30" i="12"/>
  <c r="E30" i="12"/>
  <c r="E28" i="12" s="1"/>
  <c r="E24" i="12" s="1"/>
  <c r="G28" i="12"/>
  <c r="F28" i="12"/>
  <c r="G25" i="12"/>
  <c r="G43" i="12" s="1"/>
  <c r="G45" i="12" s="1"/>
  <c r="F25" i="12"/>
  <c r="E25" i="12"/>
  <c r="E43" i="12" s="1"/>
  <c r="F24" i="12"/>
  <c r="G19" i="12"/>
  <c r="F19" i="12"/>
  <c r="E19" i="12"/>
  <c r="G16" i="12"/>
  <c r="G44" i="12" s="1"/>
  <c r="F16" i="12"/>
  <c r="F44" i="12" s="1"/>
  <c r="E16" i="12"/>
  <c r="G14" i="12"/>
  <c r="G12" i="12" s="1"/>
  <c r="F14" i="12"/>
  <c r="E14" i="12"/>
  <c r="G13" i="12"/>
  <c r="F13" i="12"/>
  <c r="F12" i="12" s="1"/>
  <c r="E13" i="12"/>
  <c r="E12" i="12"/>
  <c r="F12" i="13" l="1"/>
  <c r="E24" i="13"/>
  <c r="G44" i="13"/>
  <c r="F44" i="13"/>
  <c r="G45" i="13"/>
  <c r="G12" i="13"/>
  <c r="E45" i="13"/>
  <c r="F45" i="13"/>
  <c r="G24" i="13"/>
  <c r="E44" i="12"/>
  <c r="E45" i="12"/>
  <c r="F45" i="12"/>
  <c r="G24" i="12"/>
  <c r="F14" i="11"/>
  <c r="G14" i="11"/>
  <c r="F43" i="11" l="1"/>
  <c r="G30" i="11"/>
  <c r="F30" i="11"/>
  <c r="E30" i="11"/>
  <c r="E28" i="11" s="1"/>
  <c r="E24" i="11" s="1"/>
  <c r="G28" i="11"/>
  <c r="F28" i="11"/>
  <c r="G25" i="11"/>
  <c r="G43" i="11" s="1"/>
  <c r="F25" i="11"/>
  <c r="E25" i="11"/>
  <c r="E43" i="11" s="1"/>
  <c r="F24" i="11"/>
  <c r="G19" i="11"/>
  <c r="F19" i="11"/>
  <c r="E19" i="11"/>
  <c r="G16" i="11"/>
  <c r="F16" i="11"/>
  <c r="E16" i="11"/>
  <c r="E14" i="11"/>
  <c r="G13" i="11"/>
  <c r="G12" i="11" s="1"/>
  <c r="F13" i="11"/>
  <c r="F12" i="11" s="1"/>
  <c r="E13" i="11"/>
  <c r="E12" i="11"/>
  <c r="F44" i="10"/>
  <c r="E25" i="10"/>
  <c r="E43" i="10"/>
  <c r="G44" i="10"/>
  <c r="E44" i="10"/>
  <c r="F43" i="10"/>
  <c r="G30" i="10"/>
  <c r="G28" i="10" s="1"/>
  <c r="F30" i="10"/>
  <c r="E30" i="10"/>
  <c r="E28" i="10" s="1"/>
  <c r="F28" i="10"/>
  <c r="G25" i="10"/>
  <c r="G43" i="10" s="1"/>
  <c r="F25" i="10"/>
  <c r="F24" i="10"/>
  <c r="G19" i="10"/>
  <c r="F19" i="10"/>
  <c r="E19" i="10"/>
  <c r="G16" i="10"/>
  <c r="F16" i="10"/>
  <c r="E16" i="10"/>
  <c r="G14" i="10"/>
  <c r="G12" i="10" s="1"/>
  <c r="F14" i="10"/>
  <c r="E14" i="10"/>
  <c r="G13" i="10"/>
  <c r="F13" i="10"/>
  <c r="F12" i="10" s="1"/>
  <c r="E13" i="10"/>
  <c r="E12" i="10"/>
  <c r="E44" i="11" l="1"/>
  <c r="G44" i="11"/>
  <c r="G45" i="11" s="1"/>
  <c r="F44" i="11"/>
  <c r="F45" i="11" s="1"/>
  <c r="E45" i="11"/>
  <c r="G24" i="11"/>
  <c r="G45" i="10"/>
  <c r="F45" i="10"/>
  <c r="E45" i="10"/>
  <c r="G24" i="10"/>
  <c r="E24" i="10"/>
  <c r="G42" i="9"/>
  <c r="G30" i="9"/>
  <c r="G28" i="9" s="1"/>
  <c r="G24" i="9" s="1"/>
  <c r="F30" i="9"/>
  <c r="F28" i="9" s="1"/>
  <c r="E30" i="9"/>
  <c r="E28" i="9"/>
  <c r="G25" i="9"/>
  <c r="F25" i="9"/>
  <c r="F42" i="9" s="1"/>
  <c r="E25" i="9"/>
  <c r="E42" i="9" s="1"/>
  <c r="E44" i="9" s="1"/>
  <c r="G19" i="9"/>
  <c r="F19" i="9"/>
  <c r="E19" i="9"/>
  <c r="G16" i="9"/>
  <c r="G43" i="9" s="1"/>
  <c r="G44" i="9" s="1"/>
  <c r="F16" i="9"/>
  <c r="E16" i="9"/>
  <c r="E43" i="9" s="1"/>
  <c r="G14" i="9"/>
  <c r="F14" i="9"/>
  <c r="E14" i="9"/>
  <c r="G13" i="9"/>
  <c r="G12" i="9" s="1"/>
  <c r="F13" i="9"/>
  <c r="E13" i="9"/>
  <c r="E12" i="9" s="1"/>
  <c r="F12" i="9"/>
  <c r="F43" i="9" l="1"/>
  <c r="F44" i="9" s="1"/>
  <c r="E24" i="9"/>
  <c r="F24" i="9"/>
  <c r="E43" i="8"/>
  <c r="G42" i="8"/>
  <c r="G30" i="8"/>
  <c r="G28" i="8" s="1"/>
  <c r="G24" i="8" s="1"/>
  <c r="F30" i="8"/>
  <c r="E30" i="8"/>
  <c r="F28" i="8"/>
  <c r="E28" i="8"/>
  <c r="G25" i="8"/>
  <c r="F25" i="8"/>
  <c r="F42" i="8" s="1"/>
  <c r="E25" i="8"/>
  <c r="E42" i="8" s="1"/>
  <c r="E44" i="8" s="1"/>
  <c r="G19" i="8"/>
  <c r="F19" i="8"/>
  <c r="E19" i="8"/>
  <c r="G16" i="8"/>
  <c r="G43" i="8" s="1"/>
  <c r="F16" i="8"/>
  <c r="E16" i="8"/>
  <c r="G14" i="8"/>
  <c r="F14" i="8"/>
  <c r="E14" i="8"/>
  <c r="G13" i="8"/>
  <c r="G12" i="8" s="1"/>
  <c r="F13" i="8"/>
  <c r="E13" i="8"/>
  <c r="E12" i="8" s="1"/>
  <c r="F12" i="8" l="1"/>
  <c r="G44" i="8"/>
  <c r="F43" i="8"/>
  <c r="F44" i="8" s="1"/>
  <c r="F24" i="8"/>
  <c r="E24" i="8"/>
  <c r="G42" i="7"/>
  <c r="G30" i="7"/>
  <c r="G28" i="7" s="1"/>
  <c r="G24" i="7" s="1"/>
  <c r="F30" i="7"/>
  <c r="E30" i="7"/>
  <c r="F28" i="7"/>
  <c r="E28" i="7"/>
  <c r="G25" i="7"/>
  <c r="F25" i="7"/>
  <c r="F42" i="7" s="1"/>
  <c r="E25" i="7"/>
  <c r="E42" i="7" s="1"/>
  <c r="E44" i="7" s="1"/>
  <c r="G19" i="7"/>
  <c r="F19" i="7"/>
  <c r="E19" i="7"/>
  <c r="G16" i="7"/>
  <c r="F16" i="7"/>
  <c r="F43" i="7" s="1"/>
  <c r="E16" i="7"/>
  <c r="E43" i="7" s="1"/>
  <c r="G14" i="7"/>
  <c r="F14" i="7"/>
  <c r="E14" i="7"/>
  <c r="G13" i="7"/>
  <c r="G12" i="7" s="1"/>
  <c r="F13" i="7"/>
  <c r="E13" i="7"/>
  <c r="E12" i="7" s="1"/>
  <c r="F12" i="7"/>
  <c r="G43" i="7" l="1"/>
  <c r="G44" i="7" s="1"/>
  <c r="F44" i="7"/>
  <c r="F24" i="7"/>
  <c r="E24" i="7"/>
  <c r="F42" i="6"/>
  <c r="G30" i="6"/>
  <c r="G28" i="6" s="1"/>
  <c r="F30" i="6"/>
  <c r="E30" i="6"/>
  <c r="E28" i="6" s="1"/>
  <c r="F28" i="6"/>
  <c r="G25" i="6"/>
  <c r="G42" i="6" s="1"/>
  <c r="F25" i="6"/>
  <c r="E25" i="6"/>
  <c r="E42" i="6" s="1"/>
  <c r="F24" i="6"/>
  <c r="G19" i="6"/>
  <c r="F19" i="6"/>
  <c r="E19" i="6"/>
  <c r="G16" i="6"/>
  <c r="F16" i="6"/>
  <c r="F43" i="6" s="1"/>
  <c r="E16" i="6"/>
  <c r="G14" i="6"/>
  <c r="G12" i="6" s="1"/>
  <c r="F14" i="6"/>
  <c r="E14" i="6"/>
  <c r="G13" i="6"/>
  <c r="F13" i="6"/>
  <c r="F12" i="6" s="1"/>
  <c r="E13" i="6"/>
  <c r="E12" i="6"/>
  <c r="G43" i="6" l="1"/>
  <c r="G44" i="6" s="1"/>
  <c r="E43" i="6"/>
  <c r="E44" i="6" s="1"/>
  <c r="F44" i="6"/>
  <c r="G24" i="6"/>
  <c r="E24" i="6"/>
  <c r="G43" i="5"/>
  <c r="F43" i="5"/>
  <c r="E43" i="5"/>
  <c r="E42" i="5" l="1"/>
  <c r="G30" i="5"/>
  <c r="G28" i="5" s="1"/>
  <c r="F30" i="5"/>
  <c r="E30" i="5"/>
  <c r="E28" i="5" s="1"/>
  <c r="E24" i="5" s="1"/>
  <c r="F28" i="5"/>
  <c r="G25" i="5"/>
  <c r="G42" i="5" s="1"/>
  <c r="F25" i="5"/>
  <c r="F42" i="5" s="1"/>
  <c r="E25" i="5"/>
  <c r="G19" i="5"/>
  <c r="F19" i="5"/>
  <c r="E19" i="5"/>
  <c r="G16" i="5"/>
  <c r="F16" i="5"/>
  <c r="E16" i="5"/>
  <c r="G14" i="5"/>
  <c r="F14" i="5"/>
  <c r="E14" i="5"/>
  <c r="G13" i="5"/>
  <c r="F13" i="5"/>
  <c r="F12" i="5" s="1"/>
  <c r="E13" i="5"/>
  <c r="E12" i="5" s="1"/>
  <c r="G12" i="5" l="1"/>
  <c r="G44" i="5"/>
  <c r="F44" i="5"/>
  <c r="E44" i="5"/>
  <c r="F24" i="5"/>
  <c r="G24" i="5"/>
  <c r="G41" i="4"/>
  <c r="G30" i="4"/>
  <c r="F30" i="4"/>
  <c r="F28" i="4" s="1"/>
  <c r="E30" i="4"/>
  <c r="G28" i="4"/>
  <c r="E28" i="4"/>
  <c r="E24" i="4" s="1"/>
  <c r="G25" i="4"/>
  <c r="F25" i="4"/>
  <c r="F41" i="4" s="1"/>
  <c r="E25" i="4"/>
  <c r="E41" i="4" s="1"/>
  <c r="G24" i="4"/>
  <c r="G19" i="4"/>
  <c r="F19" i="4"/>
  <c r="E19" i="4"/>
  <c r="G16" i="4"/>
  <c r="G42" i="4" s="1"/>
  <c r="F16" i="4"/>
  <c r="E16" i="4"/>
  <c r="E42" i="4" s="1"/>
  <c r="G14" i="4"/>
  <c r="F14" i="4"/>
  <c r="E14" i="4"/>
  <c r="G13" i="4"/>
  <c r="G12" i="4" s="1"/>
  <c r="F13" i="4"/>
  <c r="E13" i="4"/>
  <c r="F12" i="4"/>
  <c r="E12" i="4" l="1"/>
  <c r="F42" i="4"/>
  <c r="F43" i="4" s="1"/>
  <c r="E43" i="4"/>
  <c r="G43" i="4"/>
  <c r="F24" i="4"/>
  <c r="E30" i="2"/>
  <c r="E28" i="2" s="1"/>
  <c r="E24" i="2" s="1"/>
  <c r="E25" i="2"/>
  <c r="E19" i="2"/>
  <c r="E16" i="2"/>
  <c r="E14" i="2"/>
  <c r="E13" i="2"/>
  <c r="E12" i="2" s="1"/>
  <c r="G41" i="3" l="1"/>
  <c r="E41" i="3"/>
  <c r="G30" i="3"/>
  <c r="F30" i="3"/>
  <c r="F28" i="3" s="1"/>
  <c r="E30" i="3"/>
  <c r="G28" i="3"/>
  <c r="G24" i="3" s="1"/>
  <c r="E28" i="3"/>
  <c r="E24" i="3" s="1"/>
  <c r="G25" i="3"/>
  <c r="F25" i="3"/>
  <c r="F41" i="3" s="1"/>
  <c r="E25" i="3"/>
  <c r="G19" i="3"/>
  <c r="F19" i="3"/>
  <c r="F42" i="3" s="1"/>
  <c r="E19" i="3"/>
  <c r="G16" i="3"/>
  <c r="G42" i="3" s="1"/>
  <c r="F16" i="3"/>
  <c r="E16" i="3"/>
  <c r="E42" i="3" s="1"/>
  <c r="G14" i="3"/>
  <c r="F14" i="3"/>
  <c r="F12" i="3" s="1"/>
  <c r="E14" i="3"/>
  <c r="G13" i="3"/>
  <c r="G12" i="3" s="1"/>
  <c r="F13" i="3"/>
  <c r="E13" i="3"/>
  <c r="E12" i="3" s="1"/>
  <c r="F43" i="3" l="1"/>
  <c r="G43" i="3"/>
  <c r="E43" i="3"/>
  <c r="F24" i="3"/>
  <c r="G30" i="2"/>
  <c r="G28" i="2" s="1"/>
  <c r="F30" i="2"/>
  <c r="F28" i="2"/>
  <c r="G25" i="2"/>
  <c r="G41" i="2" s="1"/>
  <c r="F25" i="2"/>
  <c r="F41" i="2" s="1"/>
  <c r="E41" i="2"/>
  <c r="G19" i="2"/>
  <c r="F19" i="2"/>
  <c r="G16" i="2"/>
  <c r="F16" i="2"/>
  <c r="F42" i="2" s="1"/>
  <c r="G14" i="2"/>
  <c r="F14" i="2"/>
  <c r="G13" i="2"/>
  <c r="F13" i="2"/>
  <c r="G12" i="2"/>
  <c r="E42" i="2" l="1"/>
  <c r="E43" i="2" s="1"/>
  <c r="G42" i="2"/>
  <c r="G43" i="2" s="1"/>
  <c r="F12" i="2"/>
  <c r="F43" i="2"/>
  <c r="F24" i="2"/>
  <c r="G24" i="2"/>
  <c r="H8" i="1"/>
  <c r="H9" i="1"/>
  <c r="H10" i="1"/>
  <c r="H11" i="1"/>
  <c r="D12" i="1"/>
  <c r="E12" i="1"/>
  <c r="G19" i="1"/>
  <c r="K19" i="1"/>
  <c r="Q19" i="1"/>
  <c r="U19" i="1"/>
  <c r="W19" i="1"/>
  <c r="G20" i="1"/>
  <c r="K20" i="1"/>
  <c r="Q20" i="1"/>
  <c r="U20" i="1"/>
  <c r="W20" i="1" s="1"/>
  <c r="Z20" i="1" s="1"/>
  <c r="G21" i="1"/>
  <c r="K21" i="1"/>
  <c r="Q21" i="1"/>
  <c r="U21" i="1"/>
  <c r="C22" i="1"/>
  <c r="E22" i="1"/>
  <c r="E23" i="1"/>
  <c r="F22" i="1"/>
  <c r="I22" i="1"/>
  <c r="J22" i="1"/>
  <c r="K22" i="1"/>
  <c r="Z22" i="1" s="1"/>
  <c r="M22" i="1"/>
  <c r="Q22" i="1" s="1"/>
  <c r="W22" i="1" s="1"/>
  <c r="O22" i="1"/>
  <c r="P22" i="1"/>
  <c r="V22" i="1" s="1"/>
  <c r="S22" i="1"/>
  <c r="U22" i="1" s="1"/>
  <c r="T22" i="1"/>
  <c r="I23" i="1"/>
  <c r="M23" i="1"/>
  <c r="O23" i="1"/>
  <c r="I30" i="1"/>
  <c r="L30" i="1" s="1"/>
  <c r="I31" i="1"/>
  <c r="L31" i="1" s="1"/>
  <c r="I32" i="1"/>
  <c r="L32" i="1"/>
  <c r="I33" i="1"/>
  <c r="L33" i="1" s="1"/>
  <c r="C34" i="1"/>
  <c r="E34" i="1"/>
  <c r="G34" i="1"/>
  <c r="I41" i="1"/>
  <c r="P41" i="1" s="1"/>
  <c r="I42" i="1"/>
  <c r="P42" i="1" s="1"/>
  <c r="I43" i="1"/>
  <c r="P43" i="1"/>
  <c r="C44" i="1"/>
  <c r="C45" i="1" s="1"/>
  <c r="E44" i="1"/>
  <c r="E45" i="1" s="1"/>
  <c r="G44" i="1"/>
  <c r="G45" i="1" s="1"/>
  <c r="H44" i="1"/>
  <c r="N44" i="1" s="1"/>
  <c r="O44" i="1" s="1"/>
  <c r="K44" i="1"/>
  <c r="K45" i="1" s="1"/>
  <c r="M44" i="1"/>
  <c r="M45" i="1" s="1"/>
  <c r="W21" i="1" l="1"/>
  <c r="W23" i="1" s="1"/>
  <c r="S23" i="1"/>
  <c r="H12" i="1"/>
  <c r="G22" i="1"/>
  <c r="G23" i="1" s="1"/>
  <c r="K23" i="1"/>
  <c r="U23" i="1"/>
  <c r="Z19" i="1"/>
  <c r="L34" i="1"/>
  <c r="Z21" i="1"/>
  <c r="X22" i="1"/>
  <c r="Y22" i="1" s="1"/>
  <c r="C23" i="1"/>
  <c r="I34" i="1"/>
  <c r="Q23" i="1"/>
  <c r="I44" i="1"/>
  <c r="P44" i="1" s="1"/>
  <c r="P45" i="1" s="1"/>
  <c r="Z23" i="1" l="1"/>
  <c r="I45" i="1"/>
</calcChain>
</file>

<file path=xl/sharedStrings.xml><?xml version="1.0" encoding="utf-8"?>
<sst xmlns="http://schemas.openxmlformats.org/spreadsheetml/2006/main" count="1109" uniqueCount="120">
  <si>
    <t>DIRECȚIA DE SĂNĂTATE PUBLICĂ DÂMBOVIȚA</t>
  </si>
  <si>
    <t>BUGET DE STAT BUNURI SI SERVICII AAPL</t>
  </si>
  <si>
    <t>mii lei</t>
  </si>
  <si>
    <t>Judet</t>
  </si>
  <si>
    <t>CREDITE DE ANGAJAMENT PN I BOLI TRANSMISIBILE</t>
  </si>
  <si>
    <t>CREDITE BUGETARE PN I BOLI TRANSMISIBILE</t>
  </si>
  <si>
    <t>Trimestrul</t>
  </si>
  <si>
    <t>3.HIV</t>
  </si>
  <si>
    <t>Total PN I</t>
  </si>
  <si>
    <t>TOTAL, din care:</t>
  </si>
  <si>
    <t>Trim. I</t>
  </si>
  <si>
    <t>TOTAL</t>
  </si>
  <si>
    <t>DAMBOVITA</t>
  </si>
  <si>
    <t>TRIM. I</t>
  </si>
  <si>
    <t>TRIM. II</t>
  </si>
  <si>
    <t>TRIM. III</t>
  </si>
  <si>
    <t>TRIM. IV</t>
  </si>
  <si>
    <t>TOTAL AN</t>
  </si>
  <si>
    <t>VENITURI PROPRII BUNURI SI SERVICII AAPL</t>
  </si>
  <si>
    <t>PN I BOLI TRANSMISIBILE</t>
  </si>
  <si>
    <t>PN IV BOLI NETRANSMISIBILE</t>
  </si>
  <si>
    <t>VI PN SANATATEA FEMEII SI COPILULUI</t>
  </si>
  <si>
    <t>Credite de Angajament</t>
  </si>
  <si>
    <t>Credite Bugetare</t>
  </si>
  <si>
    <t>Credite de Angajament 3.HIV</t>
  </si>
  <si>
    <t xml:space="preserve"> Credite Bugetare 3.HIV</t>
  </si>
  <si>
    <t>Credite de Angajament 4.TBC</t>
  </si>
  <si>
    <t>Credite Bugetare 4.TBC</t>
  </si>
  <si>
    <t>Total Credite de Angajament PN I</t>
  </si>
  <si>
    <t>Total Credite Bugetare PN I</t>
  </si>
  <si>
    <t>Credite de Angajament 1. Depistare CCU</t>
  </si>
  <si>
    <t xml:space="preserve"> Credite Bugetare 1. Depistare  CCU</t>
  </si>
  <si>
    <t>Total Credite de Angajament  PN IV</t>
  </si>
  <si>
    <t>Total Credite Bugetare PN IV</t>
  </si>
  <si>
    <t>1. Subprogramul de sănătate a copilului</t>
  </si>
  <si>
    <t>2. Subprogramul de sănătate a femeii</t>
  </si>
  <si>
    <t>Total Credite de Angajament PN VI</t>
  </si>
  <si>
    <t>Total Credite Bugetare PN VI</t>
  </si>
  <si>
    <t>Credite de Angajament 1.2 profilax. malnutritie</t>
  </si>
  <si>
    <t>Credite Bugetare 1.2 profilax. malnutritie</t>
  </si>
  <si>
    <t>Credite de Angajament 1.6 screening retinopatie</t>
  </si>
  <si>
    <t>Credite Bugetare 1.6 screening retinopatie</t>
  </si>
  <si>
    <t>Total Credite de Angajament</t>
  </si>
  <si>
    <t>Total Credite Bugetare</t>
  </si>
  <si>
    <t>Credite de Angajament 3.4.Sd. Izoim. Rh</t>
  </si>
  <si>
    <t>Credite Bugetare 3.4.Sd. Izoim. Rh</t>
  </si>
  <si>
    <t>BUGET DE STAT BUNURI SI SERVICII DSP</t>
  </si>
  <si>
    <t>Credite de Angajament 1.Vaccinare</t>
  </si>
  <si>
    <t xml:space="preserve"> Credite Bugetare 1. Vaccinare</t>
  </si>
  <si>
    <t>Credite de Angajament 1.1 Profilax distrofiei lapte praf</t>
  </si>
  <si>
    <t xml:space="preserve"> Credite Bugetare 1.1 Profilax distrofiei lapte praf</t>
  </si>
  <si>
    <t>VENITURI PROPRII BUNURI SI SERVICII DSP</t>
  </si>
  <si>
    <t>Credite de Angajament PN II Monitorizare fact. mediu</t>
  </si>
  <si>
    <t>Credite Bugetare PN II Monitorizare fact. Mediu</t>
  </si>
  <si>
    <t>Credite de Angajament PN V Promovarea Sanatatii</t>
  </si>
  <si>
    <t>Credite de Bugetare PN Promovarea Sanatatii</t>
  </si>
  <si>
    <t>Credite de Angajament 2. BTP</t>
  </si>
  <si>
    <t xml:space="preserve"> Credite Bugetare 2. BTP</t>
  </si>
  <si>
    <t>Nr. Crt.</t>
  </si>
  <si>
    <t>Program National de Sanatate</t>
  </si>
  <si>
    <t>Unitatea care deruleaza</t>
  </si>
  <si>
    <t>Subprogram</t>
  </si>
  <si>
    <t>Buget de stat</t>
  </si>
  <si>
    <t>Prevedere</t>
  </si>
  <si>
    <t>Finantare</t>
  </si>
  <si>
    <t>Plata</t>
  </si>
  <si>
    <t>P.N. I.1 Imunizare</t>
  </si>
  <si>
    <t>DSP</t>
  </si>
  <si>
    <t>P.N.I.2 boli prioritare</t>
  </si>
  <si>
    <t>P.N.II factori de mediu</t>
  </si>
  <si>
    <t>P.N. I.3 HIV</t>
  </si>
  <si>
    <t>JUDET</t>
  </si>
  <si>
    <t>Total</t>
  </si>
  <si>
    <t>I.3.1</t>
  </si>
  <si>
    <t>Preventie</t>
  </si>
  <si>
    <t>I.3.2</t>
  </si>
  <si>
    <t>Tratament</t>
  </si>
  <si>
    <t>DSP                 I.3.1</t>
  </si>
  <si>
    <t>Spitalul Jud. de Urg. Targoviste</t>
  </si>
  <si>
    <t>P.N. I.4 TBC</t>
  </si>
  <si>
    <t>Sp. Jud. de Urg. Targoviste</t>
  </si>
  <si>
    <t>Sp. Municipal Moreni</t>
  </si>
  <si>
    <t>Sp. Or. Gaesti</t>
  </si>
  <si>
    <t>Sp. Or. Pucioasa</t>
  </si>
  <si>
    <t>P.N.VI. Mama si copil</t>
  </si>
  <si>
    <t>TOTAL P.N.VI.</t>
  </si>
  <si>
    <t>Lapte praf</t>
  </si>
  <si>
    <t>Mortalitate materna</t>
  </si>
  <si>
    <t>P.N. VI.1.4 Malnutritie</t>
  </si>
  <si>
    <t>P.N. VI.1.6 Retinopatie</t>
  </si>
  <si>
    <t>P.N. VI.3.4 Izoimunizare Rh</t>
  </si>
  <si>
    <t>P.N. Axa Prioritara ATI</t>
  </si>
  <si>
    <t>P.N.VI.1 Screening cancer col uterin</t>
  </si>
  <si>
    <t>TOTAL DSP</t>
  </si>
  <si>
    <t>TOTAL AAPL</t>
  </si>
  <si>
    <t>TOTAL GENERAL</t>
  </si>
  <si>
    <t>P.N. Axa Prioritara AVCAc</t>
  </si>
  <si>
    <t>P.N. VI.1.5 Deficiente auz</t>
  </si>
  <si>
    <t>P.N.I.3 inf. nosocomiale</t>
  </si>
  <si>
    <t>P.N.VI.1 Vitamina D</t>
  </si>
  <si>
    <t>PNS 2020</t>
  </si>
  <si>
    <t>V. Promovarea sanatatii</t>
  </si>
  <si>
    <t>P.N.I.5 inf. nosocomiale</t>
  </si>
  <si>
    <t>05,03,2020</t>
  </si>
  <si>
    <t>31,03,2020</t>
  </si>
  <si>
    <t>Actiuni Prioritare ATI</t>
  </si>
  <si>
    <t>Actiuni Prioritare AVCAc</t>
  </si>
  <si>
    <t>Actiuni Prioritare IE/RE</t>
  </si>
  <si>
    <t>30,04,2020</t>
  </si>
  <si>
    <t>15,06,2020</t>
  </si>
  <si>
    <t>16,07,2020</t>
  </si>
  <si>
    <t>05,08,2020</t>
  </si>
  <si>
    <t>P.N.IV.4 Vitamina D</t>
  </si>
  <si>
    <t>P.N.IV.1 Screening cancer col uterin</t>
  </si>
  <si>
    <t>PN I.2 RT-PCR</t>
  </si>
  <si>
    <t>07,09,2020</t>
  </si>
  <si>
    <t>05,10,2020</t>
  </si>
  <si>
    <t>06,11,2020</t>
  </si>
  <si>
    <t>08,12,2020</t>
  </si>
  <si>
    <t>31,12,2020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</si>
</sst>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17"/>
      <name val="Arial"/>
      <family val="2"/>
      <charset val="238"/>
    </font>
    <font>
      <sz val="8"/>
      <color indexed="12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color indexed="17"/>
      <name val="Arial"/>
      <family val="2"/>
      <charset val="1"/>
    </font>
    <font>
      <b/>
      <i/>
      <sz val="10"/>
      <name val="Arial"/>
      <family val="2"/>
      <charset val="1"/>
    </font>
    <font>
      <sz val="10"/>
      <color indexed="12"/>
      <name val="Arial"/>
      <family val="2"/>
      <charset val="1"/>
    </font>
    <font>
      <i/>
      <sz val="10"/>
      <color indexed="12"/>
      <name val="Arial"/>
      <family val="2"/>
      <charset val="1"/>
    </font>
    <font>
      <b/>
      <sz val="12"/>
      <name val="Arial"/>
      <family val="2"/>
      <charset val="1"/>
    </font>
    <font>
      <b/>
      <sz val="12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2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7" fillId="0" borderId="0" xfId="1"/>
    <xf numFmtId="0" fontId="8" fillId="0" borderId="0" xfId="1" applyFont="1" applyAlignment="1">
      <alignment horizontal="center"/>
    </xf>
    <xf numFmtId="3" fontId="7" fillId="0" borderId="0" xfId="1" applyNumberFormat="1"/>
    <xf numFmtId="0" fontId="9" fillId="0" borderId="0" xfId="1" applyFont="1" applyAlignment="1">
      <alignment horizontal="center"/>
    </xf>
    <xf numFmtId="0" fontId="9" fillId="0" borderId="6" xfId="1" applyFont="1" applyBorder="1"/>
    <xf numFmtId="0" fontId="7" fillId="0" borderId="7" xfId="1" applyBorder="1"/>
    <xf numFmtId="0" fontId="10" fillId="0" borderId="8" xfId="1" applyFont="1" applyBorder="1" applyAlignment="1">
      <alignment wrapText="1"/>
    </xf>
    <xf numFmtId="0" fontId="10" fillId="0" borderId="9" xfId="1" applyFont="1" applyBorder="1"/>
    <xf numFmtId="0" fontId="10" fillId="0" borderId="10" xfId="1" applyFont="1" applyBorder="1"/>
    <xf numFmtId="0" fontId="7" fillId="0" borderId="12" xfId="1" applyBorder="1"/>
    <xf numFmtId="0" fontId="10" fillId="0" borderId="1" xfId="1" applyFont="1" applyBorder="1" applyAlignment="1">
      <alignment wrapText="1"/>
    </xf>
    <xf numFmtId="0" fontId="10" fillId="0" borderId="13" xfId="1" applyFont="1" applyBorder="1"/>
    <xf numFmtId="0" fontId="10" fillId="0" borderId="14" xfId="1" applyFont="1" applyBorder="1"/>
    <xf numFmtId="0" fontId="7" fillId="0" borderId="16" xfId="1" applyBorder="1"/>
    <xf numFmtId="0" fontId="10" fillId="0" borderId="17" xfId="1" applyFont="1" applyBorder="1"/>
    <xf numFmtId="0" fontId="10" fillId="0" borderId="18" xfId="1" applyFont="1" applyBorder="1"/>
    <xf numFmtId="0" fontId="9" fillId="0" borderId="21" xfId="1" applyFont="1" applyBorder="1"/>
    <xf numFmtId="0" fontId="9" fillId="2" borderId="22" xfId="1" applyFont="1" applyFill="1" applyBorder="1" applyAlignment="1">
      <alignment wrapText="1"/>
    </xf>
    <xf numFmtId="0" fontId="9" fillId="2" borderId="23" xfId="1" applyFont="1" applyFill="1" applyBorder="1" applyAlignment="1">
      <alignment horizontal="right"/>
    </xf>
    <xf numFmtId="0" fontId="9" fillId="2" borderId="24" xfId="1" applyFont="1" applyFill="1" applyBorder="1"/>
    <xf numFmtId="0" fontId="9" fillId="0" borderId="27" xfId="1" applyFont="1" applyBorder="1"/>
    <xf numFmtId="0" fontId="9" fillId="0" borderId="28" xfId="1" applyFont="1" applyBorder="1" applyAlignment="1">
      <alignment wrapText="1"/>
    </xf>
    <xf numFmtId="0" fontId="9" fillId="0" borderId="29" xfId="1" applyFont="1" applyBorder="1" applyAlignment="1">
      <alignment horizontal="right"/>
    </xf>
    <xf numFmtId="0" fontId="11" fillId="0" borderId="30" xfId="1" applyFont="1" applyBorder="1"/>
    <xf numFmtId="0" fontId="9" fillId="0" borderId="32" xfId="1" applyFont="1" applyBorder="1" applyAlignment="1">
      <alignment horizontal="right"/>
    </xf>
    <xf numFmtId="0" fontId="11" fillId="0" borderId="33" xfId="1" applyFont="1" applyBorder="1"/>
    <xf numFmtId="0" fontId="7" fillId="0" borderId="27" xfId="1" applyBorder="1"/>
    <xf numFmtId="0" fontId="7" fillId="0" borderId="28" xfId="1" applyBorder="1" applyAlignment="1">
      <alignment wrapText="1"/>
    </xf>
    <xf numFmtId="0" fontId="10" fillId="3" borderId="36" xfId="1" applyFont="1" applyFill="1" applyBorder="1"/>
    <xf numFmtId="0" fontId="10" fillId="3" borderId="37" xfId="1" applyFont="1" applyFill="1" applyBorder="1"/>
    <xf numFmtId="0" fontId="7" fillId="0" borderId="38" xfId="1" applyBorder="1"/>
    <xf numFmtId="0" fontId="7" fillId="0" borderId="39" xfId="1" applyBorder="1" applyAlignment="1">
      <alignment wrapText="1"/>
    </xf>
    <xf numFmtId="0" fontId="12" fillId="4" borderId="7" xfId="1" applyFont="1" applyFill="1" applyBorder="1"/>
    <xf numFmtId="0" fontId="12" fillId="4" borderId="11" xfId="1" applyFont="1" applyFill="1" applyBorder="1"/>
    <xf numFmtId="0" fontId="12" fillId="0" borderId="5" xfId="1" applyFont="1" applyBorder="1" applyAlignment="1">
      <alignment horizontal="right"/>
    </xf>
    <xf numFmtId="0" fontId="13" fillId="0" borderId="15" xfId="1" applyFont="1" applyBorder="1"/>
    <xf numFmtId="0" fontId="7" fillId="0" borderId="18" xfId="1" applyBorder="1"/>
    <xf numFmtId="0" fontId="7" fillId="0" borderId="40" xfId="1" applyBorder="1" applyAlignment="1">
      <alignment wrapText="1"/>
    </xf>
    <xf numFmtId="0" fontId="12" fillId="0" borderId="34" xfId="1" applyFont="1" applyBorder="1" applyAlignment="1">
      <alignment horizontal="right"/>
    </xf>
    <xf numFmtId="0" fontId="13" fillId="0" borderId="33" xfId="1" applyFont="1" applyBorder="1"/>
    <xf numFmtId="0" fontId="9" fillId="0" borderId="41" xfId="1" applyFont="1" applyBorder="1"/>
    <xf numFmtId="0" fontId="9" fillId="2" borderId="25" xfId="1" applyFont="1" applyFill="1" applyBorder="1" applyAlignment="1">
      <alignment wrapText="1"/>
    </xf>
    <xf numFmtId="0" fontId="9" fillId="2" borderId="26" xfId="1" applyFont="1" applyFill="1" applyBorder="1"/>
    <xf numFmtId="0" fontId="7" fillId="5" borderId="21" xfId="1" applyFill="1" applyBorder="1"/>
    <xf numFmtId="0" fontId="7" fillId="5" borderId="31" xfId="1" applyFill="1" applyBorder="1" applyAlignment="1">
      <alignment wrapText="1"/>
    </xf>
    <xf numFmtId="0" fontId="12" fillId="5" borderId="4" xfId="1" applyFont="1" applyFill="1" applyBorder="1"/>
    <xf numFmtId="0" fontId="7" fillId="6" borderId="21" xfId="1" applyFill="1" applyBorder="1"/>
    <xf numFmtId="0" fontId="7" fillId="6" borderId="12" xfId="1" applyFill="1" applyBorder="1"/>
    <xf numFmtId="0" fontId="12" fillId="6" borderId="1" xfId="1" applyFont="1" applyFill="1" applyBorder="1"/>
    <xf numFmtId="0" fontId="7" fillId="7" borderId="21" xfId="1" applyFill="1" applyBorder="1"/>
    <xf numFmtId="0" fontId="7" fillId="7" borderId="12" xfId="1" applyFill="1" applyBorder="1"/>
    <xf numFmtId="0" fontId="12" fillId="7" borderId="1" xfId="1" applyFont="1" applyFill="1" applyBorder="1"/>
    <xf numFmtId="0" fontId="7" fillId="8" borderId="21" xfId="1" applyFill="1" applyBorder="1"/>
    <xf numFmtId="0" fontId="7" fillId="8" borderId="16" xfId="1" applyFill="1" applyBorder="1"/>
    <xf numFmtId="0" fontId="12" fillId="8" borderId="19" xfId="1" applyFont="1" applyFill="1" applyBorder="1"/>
    <xf numFmtId="0" fontId="9" fillId="2" borderId="25" xfId="1" applyFont="1" applyFill="1" applyBorder="1"/>
    <xf numFmtId="0" fontId="9" fillId="2" borderId="26" xfId="1" applyFont="1" applyFill="1" applyBorder="1" applyAlignment="1">
      <alignment horizontal="right"/>
    </xf>
    <xf numFmtId="0" fontId="10" fillId="3" borderId="8" xfId="1" applyFont="1" applyFill="1" applyBorder="1"/>
    <xf numFmtId="0" fontId="7" fillId="0" borderId="31" xfId="1" applyBorder="1"/>
    <xf numFmtId="0" fontId="10" fillId="3" borderId="4" xfId="1" applyFont="1" applyFill="1" applyBorder="1"/>
    <xf numFmtId="0" fontId="12" fillId="5" borderId="1" xfId="1" applyFont="1" applyFill="1" applyBorder="1"/>
    <xf numFmtId="0" fontId="12" fillId="0" borderId="1" xfId="1" applyFont="1" applyBorder="1"/>
    <xf numFmtId="0" fontId="7" fillId="0" borderId="34" xfId="1" applyBorder="1"/>
    <xf numFmtId="0" fontId="12" fillId="0" borderId="35" xfId="1" applyFont="1" applyBorder="1"/>
    <xf numFmtId="0" fontId="12" fillId="0" borderId="25" xfId="1" applyFont="1" applyBorder="1"/>
    <xf numFmtId="0" fontId="12" fillId="0" borderId="43" xfId="1" applyFont="1" applyBorder="1"/>
    <xf numFmtId="0" fontId="10" fillId="0" borderId="44" xfId="1" applyFont="1" applyBorder="1"/>
    <xf numFmtId="0" fontId="12" fillId="0" borderId="44" xfId="1" applyFont="1" applyBorder="1"/>
    <xf numFmtId="0" fontId="14" fillId="0" borderId="45" xfId="1" applyFont="1" applyBorder="1"/>
    <xf numFmtId="0" fontId="12" fillId="5" borderId="30" xfId="1" applyFont="1" applyFill="1" applyBorder="1"/>
    <xf numFmtId="0" fontId="12" fillId="6" borderId="15" xfId="1" applyFont="1" applyFill="1" applyBorder="1"/>
    <xf numFmtId="0" fontId="12" fillId="7" borderId="15" xfId="1" applyFont="1" applyFill="1" applyBorder="1"/>
    <xf numFmtId="0" fontId="12" fillId="8" borderId="20" xfId="1" applyFont="1" applyFill="1" applyBorder="1"/>
    <xf numFmtId="0" fontId="10" fillId="3" borderId="11" xfId="1" applyFont="1" applyFill="1" applyBorder="1" applyAlignment="1">
      <alignment wrapText="1"/>
    </xf>
    <xf numFmtId="0" fontId="10" fillId="3" borderId="30" xfId="1" applyFont="1" applyFill="1" applyBorder="1" applyAlignment="1">
      <alignment wrapText="1"/>
    </xf>
    <xf numFmtId="0" fontId="12" fillId="5" borderId="15" xfId="1" applyFont="1" applyFill="1" applyBorder="1"/>
    <xf numFmtId="0" fontId="12" fillId="0" borderId="15" xfId="1" applyFont="1" applyBorder="1"/>
    <xf numFmtId="3" fontId="9" fillId="0" borderId="50" xfId="1" applyNumberFormat="1" applyFont="1" applyBorder="1"/>
    <xf numFmtId="0" fontId="9" fillId="0" borderId="51" xfId="1" applyFont="1" applyBorder="1"/>
    <xf numFmtId="0" fontId="12" fillId="0" borderId="33" xfId="1" applyFont="1" applyBorder="1"/>
    <xf numFmtId="0" fontId="0" fillId="0" borderId="56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9" borderId="53" xfId="0" applyFill="1" applyBorder="1"/>
    <xf numFmtId="0" fontId="0" fillId="9" borderId="54" xfId="0" applyFill="1" applyBorder="1"/>
    <xf numFmtId="0" fontId="0" fillId="9" borderId="55" xfId="0" applyFill="1" applyBorder="1"/>
    <xf numFmtId="0" fontId="10" fillId="3" borderId="56" xfId="1" applyFont="1" applyFill="1" applyBorder="1"/>
    <xf numFmtId="0" fontId="7" fillId="6" borderId="56" xfId="1" applyFill="1" applyBorder="1"/>
    <xf numFmtId="0" fontId="7" fillId="7" borderId="56" xfId="1" applyFill="1" applyBorder="1"/>
    <xf numFmtId="0" fontId="12" fillId="5" borderId="56" xfId="1" applyFont="1" applyFill="1" applyBorder="1"/>
    <xf numFmtId="0" fontId="10" fillId="3" borderId="61" xfId="1" applyFont="1" applyFill="1" applyBorder="1"/>
    <xf numFmtId="0" fontId="10" fillId="3" borderId="62" xfId="1" applyFont="1" applyFill="1" applyBorder="1"/>
    <xf numFmtId="0" fontId="7" fillId="6" borderId="61" xfId="1" applyFill="1" applyBorder="1"/>
    <xf numFmtId="0" fontId="7" fillId="6" borderId="62" xfId="1" applyFill="1" applyBorder="1"/>
    <xf numFmtId="0" fontId="7" fillId="7" borderId="61" xfId="1" applyFill="1" applyBorder="1"/>
    <xf numFmtId="0" fontId="7" fillId="7" borderId="62" xfId="1" applyFill="1" applyBorder="1"/>
    <xf numFmtId="0" fontId="12" fillId="5" borderId="61" xfId="1" applyFont="1" applyFill="1" applyBorder="1"/>
    <xf numFmtId="0" fontId="12" fillId="5" borderId="62" xfId="1" applyFont="1" applyFill="1" applyBorder="1"/>
    <xf numFmtId="0" fontId="12" fillId="4" borderId="66" xfId="1" applyFont="1" applyFill="1" applyBorder="1"/>
    <xf numFmtId="0" fontId="12" fillId="4" borderId="67" xfId="1" applyFont="1" applyFill="1" applyBorder="1"/>
    <xf numFmtId="0" fontId="12" fillId="4" borderId="68" xfId="1" applyFont="1" applyFill="1" applyBorder="1"/>
    <xf numFmtId="0" fontId="10" fillId="3" borderId="53" xfId="1" applyFont="1" applyFill="1" applyBorder="1"/>
    <xf numFmtId="0" fontId="10" fillId="3" borderId="54" xfId="1" applyFont="1" applyFill="1" applyBorder="1"/>
    <xf numFmtId="0" fontId="10" fillId="3" borderId="55" xfId="1" applyFont="1" applyFill="1" applyBorder="1"/>
    <xf numFmtId="0" fontId="7" fillId="5" borderId="66" xfId="1" applyFill="1" applyBorder="1"/>
    <xf numFmtId="0" fontId="7" fillId="5" borderId="67" xfId="1" applyFill="1" applyBorder="1"/>
    <xf numFmtId="0" fontId="7" fillId="5" borderId="68" xfId="1" applyFill="1" applyBorder="1"/>
    <xf numFmtId="0" fontId="9" fillId="2" borderId="53" xfId="1" applyFont="1" applyFill="1" applyBorder="1"/>
    <xf numFmtId="0" fontId="9" fillId="2" borderId="54" xfId="1" applyFont="1" applyFill="1" applyBorder="1"/>
    <xf numFmtId="0" fontId="9" fillId="2" borderId="55" xfId="1" applyFont="1" applyFill="1" applyBorder="1"/>
    <xf numFmtId="0" fontId="7" fillId="8" borderId="63" xfId="1" applyFill="1" applyBorder="1"/>
    <xf numFmtId="0" fontId="7" fillId="8" borderId="64" xfId="1" applyFill="1" applyBorder="1"/>
    <xf numFmtId="0" fontId="7" fillId="8" borderId="65" xfId="1" applyFill="1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15" fillId="0" borderId="72" xfId="0" applyFont="1" applyBorder="1"/>
    <xf numFmtId="0" fontId="15" fillId="0" borderId="57" xfId="0" applyFont="1" applyBorder="1"/>
    <xf numFmtId="0" fontId="15" fillId="0" borderId="73" xfId="0" applyFont="1" applyBorder="1"/>
    <xf numFmtId="0" fontId="16" fillId="0" borderId="53" xfId="0" applyFont="1" applyBorder="1"/>
    <xf numFmtId="0" fontId="16" fillId="0" borderId="57" xfId="0" applyFont="1" applyBorder="1"/>
    <xf numFmtId="0" fontId="17" fillId="0" borderId="53" xfId="0" applyFont="1" applyBorder="1"/>
    <xf numFmtId="0" fontId="17" fillId="0" borderId="57" xfId="0" applyFont="1" applyBorder="1"/>
    <xf numFmtId="0" fontId="0" fillId="0" borderId="82" xfId="0" applyBorder="1"/>
    <xf numFmtId="0" fontId="10" fillId="3" borderId="58" xfId="1" applyFont="1" applyFill="1" applyBorder="1"/>
    <xf numFmtId="0" fontId="10" fillId="3" borderId="59" xfId="1" applyFont="1" applyFill="1" applyBorder="1"/>
    <xf numFmtId="0" fontId="10" fillId="3" borderId="60" xfId="1" applyFont="1" applyFill="1" applyBorder="1"/>
    <xf numFmtId="0" fontId="0" fillId="0" borderId="83" xfId="0" applyBorder="1"/>
    <xf numFmtId="0" fontId="0" fillId="0" borderId="84" xfId="0" applyBorder="1"/>
    <xf numFmtId="0" fontId="0" fillId="0" borderId="85" xfId="0" applyBorder="1"/>
    <xf numFmtId="0" fontId="0" fillId="0" borderId="86" xfId="0" applyBorder="1"/>
    <xf numFmtId="0" fontId="12" fillId="0" borderId="45" xfId="1" applyFont="1" applyBorder="1" applyAlignment="1">
      <alignment horizontal="left"/>
    </xf>
    <xf numFmtId="0" fontId="12" fillId="0" borderId="74" xfId="1" applyFont="1" applyBorder="1" applyAlignment="1">
      <alignment horizontal="left"/>
    </xf>
    <xf numFmtId="0" fontId="12" fillId="0" borderId="45" xfId="1" applyFont="1" applyBorder="1" applyAlignment="1">
      <alignment horizontal="left"/>
    </xf>
    <xf numFmtId="0" fontId="12" fillId="0" borderId="74" xfId="1" applyFont="1" applyBorder="1" applyAlignment="1">
      <alignment horizontal="left"/>
    </xf>
    <xf numFmtId="0" fontId="12" fillId="0" borderId="45" xfId="1" applyFont="1" applyBorder="1" applyAlignment="1">
      <alignment horizontal="left"/>
    </xf>
    <xf numFmtId="0" fontId="12" fillId="0" borderId="74" xfId="1" applyFont="1" applyBorder="1" applyAlignment="1">
      <alignment horizontal="left"/>
    </xf>
    <xf numFmtId="0" fontId="12" fillId="0" borderId="45" xfId="1" applyFont="1" applyBorder="1" applyAlignment="1">
      <alignment horizontal="left"/>
    </xf>
    <xf numFmtId="0" fontId="12" fillId="0" borderId="74" xfId="1" applyFont="1" applyBorder="1" applyAlignment="1">
      <alignment horizontal="left"/>
    </xf>
    <xf numFmtId="0" fontId="12" fillId="0" borderId="45" xfId="1" applyFont="1" applyBorder="1" applyAlignment="1">
      <alignment horizontal="left"/>
    </xf>
    <xf numFmtId="0" fontId="12" fillId="0" borderId="74" xfId="1" applyFont="1" applyBorder="1" applyAlignment="1">
      <alignment horizontal="left"/>
    </xf>
    <xf numFmtId="0" fontId="12" fillId="0" borderId="45" xfId="1" applyFont="1" applyBorder="1" applyAlignment="1">
      <alignment horizontal="left"/>
    </xf>
    <xf numFmtId="0" fontId="12" fillId="0" borderId="74" xfId="1" applyFont="1" applyBorder="1" applyAlignment="1">
      <alignment horizontal="left"/>
    </xf>
    <xf numFmtId="1" fontId="17" fillId="0" borderId="53" xfId="0" applyNumberFormat="1" applyFont="1" applyBorder="1"/>
    <xf numFmtId="0" fontId="12" fillId="0" borderId="45" xfId="1" applyFont="1" applyBorder="1" applyAlignment="1">
      <alignment horizontal="left"/>
    </xf>
    <xf numFmtId="0" fontId="12" fillId="0" borderId="74" xfId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1" fontId="9" fillId="5" borderId="46" xfId="1" applyNumberFormat="1" applyFont="1" applyFill="1" applyBorder="1" applyAlignment="1">
      <alignment horizontal="center"/>
    </xf>
    <xf numFmtId="1" fontId="9" fillId="5" borderId="47" xfId="1" applyNumberFormat="1" applyFont="1" applyFill="1" applyBorder="1" applyAlignment="1">
      <alignment horizontal="center"/>
    </xf>
    <xf numFmtId="1" fontId="9" fillId="5" borderId="48" xfId="1" applyNumberFormat="1" applyFont="1" applyFill="1" applyBorder="1" applyAlignment="1">
      <alignment horizontal="center"/>
    </xf>
    <xf numFmtId="0" fontId="9" fillId="0" borderId="81" xfId="1" applyFont="1" applyBorder="1" applyAlignment="1">
      <alignment horizontal="center" wrapText="1"/>
    </xf>
    <xf numFmtId="0" fontId="9" fillId="0" borderId="42" xfId="1" applyFont="1" applyBorder="1" applyAlignment="1">
      <alignment horizontal="center" wrapText="1"/>
    </xf>
    <xf numFmtId="0" fontId="9" fillId="0" borderId="79" xfId="1" applyFont="1" applyBorder="1" applyAlignment="1">
      <alignment horizontal="center" wrapText="1"/>
    </xf>
    <xf numFmtId="0" fontId="9" fillId="0" borderId="80" xfId="1" applyFont="1" applyBorder="1" applyAlignment="1">
      <alignment horizontal="center" wrapText="1"/>
    </xf>
    <xf numFmtId="0" fontId="9" fillId="0" borderId="77" xfId="1" applyFont="1" applyBorder="1" applyAlignment="1">
      <alignment horizontal="center" wrapText="1"/>
    </xf>
    <xf numFmtId="0" fontId="9" fillId="0" borderId="78" xfId="1" applyFont="1" applyBorder="1" applyAlignment="1">
      <alignment horizontal="center" wrapText="1"/>
    </xf>
    <xf numFmtId="0" fontId="9" fillId="0" borderId="75" xfId="1" applyFont="1" applyBorder="1" applyAlignment="1">
      <alignment horizontal="center"/>
    </xf>
    <xf numFmtId="0" fontId="9" fillId="0" borderId="76" xfId="1" applyFont="1" applyBorder="1" applyAlignment="1">
      <alignment horizontal="center"/>
    </xf>
    <xf numFmtId="0" fontId="12" fillId="0" borderId="45" xfId="1" applyFont="1" applyBorder="1" applyAlignment="1">
      <alignment horizontal="left"/>
    </xf>
    <xf numFmtId="0" fontId="12" fillId="0" borderId="74" xfId="1" applyFont="1" applyBorder="1" applyAlignment="1">
      <alignment horizontal="left"/>
    </xf>
    <xf numFmtId="0" fontId="9" fillId="0" borderId="49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52" xfId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5"/>
  <sheetViews>
    <sheetView topLeftCell="A19" zoomScale="120" zoomScaleNormal="120" workbookViewId="0">
      <selection activeCell="Q7" sqref="Q7"/>
    </sheetView>
  </sheetViews>
  <sheetFormatPr defaultColWidth="9" defaultRowHeight="11.25" x14ac:dyDescent="0.2"/>
  <cols>
    <col min="1" max="1" width="12.28515625" style="1" customWidth="1"/>
    <col min="2" max="2" width="7.7109375" style="1" customWidth="1"/>
    <col min="3" max="3" width="7.42578125" style="1" customWidth="1"/>
    <col min="4" max="4" width="7.7109375" style="1" customWidth="1"/>
    <col min="5" max="5" width="7" style="1" customWidth="1"/>
    <col min="6" max="6" width="7.85546875" style="1" customWidth="1"/>
    <col min="7" max="7" width="6.7109375" style="1" customWidth="1"/>
    <col min="8" max="8" width="6.85546875" style="1" customWidth="1"/>
    <col min="9" max="9" width="9.42578125" style="1" customWidth="1"/>
    <col min="10" max="10" width="7.28515625" style="1" customWidth="1"/>
    <col min="11" max="12" width="7.140625" style="1" customWidth="1"/>
    <col min="13" max="13" width="8" style="1" customWidth="1"/>
    <col min="14" max="14" width="6.5703125" style="1" customWidth="1"/>
    <col min="15" max="15" width="7.85546875" style="1" customWidth="1"/>
    <col min="16" max="16" width="6.7109375" style="1" customWidth="1"/>
    <col min="17" max="17" width="8.140625" style="1" customWidth="1"/>
    <col min="18" max="18" width="7.5703125" style="1" customWidth="1"/>
    <col min="19" max="19" width="7.140625" style="1" customWidth="1"/>
    <col min="20" max="20" width="6.42578125" style="1" customWidth="1"/>
    <col min="21" max="23" width="7.140625" style="1" customWidth="1"/>
    <col min="24" max="24" width="7.42578125" style="1" customWidth="1"/>
    <col min="25" max="25" width="7.85546875" style="1" customWidth="1"/>
    <col min="26" max="26" width="7.5703125" style="1" customWidth="1"/>
    <col min="27" max="27" width="8.7109375" style="1" customWidth="1"/>
    <col min="28" max="16384" width="9" style="1"/>
  </cols>
  <sheetData>
    <row r="1" spans="1:74" ht="12.75" x14ac:dyDescent="0.2">
      <c r="A1" s="2">
        <v>2018</v>
      </c>
      <c r="C1" s="3" t="s">
        <v>0</v>
      </c>
      <c r="I1" s="4"/>
      <c r="AJ1" s="5"/>
      <c r="AK1" s="5"/>
      <c r="AL1" s="6"/>
      <c r="BG1" s="5"/>
      <c r="BH1" s="5"/>
      <c r="BI1" s="6"/>
      <c r="BT1" s="5"/>
      <c r="BU1" s="5"/>
      <c r="BV1" s="7"/>
    </row>
    <row r="2" spans="1:74" ht="12.75" x14ac:dyDescent="0.2">
      <c r="A2" s="2"/>
      <c r="C2" s="3"/>
      <c r="I2" s="4"/>
      <c r="AJ2" s="5"/>
      <c r="AK2" s="5"/>
      <c r="AL2" s="6"/>
      <c r="BG2" s="5"/>
      <c r="BH2" s="5"/>
      <c r="BI2" s="6"/>
      <c r="BT2" s="5"/>
      <c r="BU2" s="5"/>
      <c r="BV2" s="7"/>
    </row>
    <row r="3" spans="1:74" ht="12.75" x14ac:dyDescent="0.2">
      <c r="A3" s="2"/>
      <c r="C3" s="3"/>
      <c r="I3" s="4"/>
      <c r="AJ3" s="5"/>
      <c r="AK3" s="5"/>
      <c r="AL3" s="6"/>
      <c r="BG3" s="5"/>
      <c r="BH3" s="5"/>
      <c r="BI3" s="6"/>
      <c r="BT3" s="5"/>
      <c r="BU3" s="5"/>
      <c r="BV3" s="7"/>
    </row>
    <row r="4" spans="1:74" ht="11.85" customHeight="1" x14ac:dyDescent="0.2">
      <c r="A4" s="2" t="s">
        <v>1</v>
      </c>
      <c r="I4" s="4" t="s">
        <v>2</v>
      </c>
      <c r="AJ4" s="5"/>
      <c r="AK4" s="5"/>
      <c r="AL4" s="6"/>
      <c r="BG4" s="5"/>
      <c r="BH4" s="5"/>
      <c r="BI4" s="6"/>
      <c r="BT4" s="5"/>
      <c r="BU4" s="5"/>
      <c r="BV4" s="7"/>
    </row>
    <row r="5" spans="1:74" ht="12.75" customHeight="1" x14ac:dyDescent="0.2">
      <c r="A5" s="181" t="s">
        <v>3</v>
      </c>
      <c r="B5" s="182" t="s">
        <v>4</v>
      </c>
      <c r="C5" s="182"/>
      <c r="D5" s="182" t="s">
        <v>5</v>
      </c>
      <c r="E5" s="182"/>
      <c r="F5" s="182" t="s">
        <v>4</v>
      </c>
      <c r="G5" s="182"/>
      <c r="H5" s="183" t="s">
        <v>5</v>
      </c>
      <c r="I5" s="183" t="s">
        <v>6</v>
      </c>
      <c r="J5" s="10"/>
      <c r="AE5" s="5"/>
      <c r="AF5" s="5"/>
      <c r="AG5" s="6"/>
      <c r="BB5" s="5"/>
      <c r="BC5" s="5"/>
      <c r="BD5" s="6"/>
      <c r="BO5" s="5"/>
      <c r="BP5" s="5"/>
      <c r="BQ5" s="7"/>
    </row>
    <row r="6" spans="1:74" ht="12.75" customHeight="1" x14ac:dyDescent="0.2">
      <c r="A6" s="181"/>
      <c r="B6" s="181" t="s">
        <v>7</v>
      </c>
      <c r="C6" s="181" t="s">
        <v>8</v>
      </c>
      <c r="D6" s="181" t="s">
        <v>7</v>
      </c>
      <c r="E6" s="184" t="s">
        <v>8</v>
      </c>
      <c r="F6" s="184" t="s">
        <v>9</v>
      </c>
      <c r="G6" s="181" t="s">
        <v>10</v>
      </c>
      <c r="H6" s="181" t="s">
        <v>11</v>
      </c>
      <c r="I6" s="184" t="s">
        <v>6</v>
      </c>
      <c r="AD6" s="5"/>
      <c r="AE6" s="5"/>
      <c r="AF6" s="6"/>
      <c r="BA6" s="5"/>
      <c r="BB6" s="5"/>
      <c r="BC6" s="6"/>
      <c r="BN6" s="5"/>
      <c r="BO6" s="5"/>
      <c r="BP6" s="7"/>
    </row>
    <row r="7" spans="1:74" x14ac:dyDescent="0.2">
      <c r="A7" s="181"/>
      <c r="B7" s="181"/>
      <c r="C7" s="181"/>
      <c r="D7" s="181"/>
      <c r="E7" s="181"/>
      <c r="F7" s="181"/>
      <c r="G7" s="181"/>
      <c r="H7" s="181"/>
      <c r="I7" s="181"/>
      <c r="AD7" s="5"/>
      <c r="AE7" s="5"/>
      <c r="AF7" s="6"/>
      <c r="BA7" s="5"/>
      <c r="BB7" s="5"/>
      <c r="BC7" s="6"/>
      <c r="BN7" s="5"/>
      <c r="BO7" s="5"/>
      <c r="BP7" s="7"/>
    </row>
    <row r="8" spans="1:74" x14ac:dyDescent="0.2">
      <c r="A8" s="181" t="s">
        <v>12</v>
      </c>
      <c r="B8" s="8"/>
      <c r="C8" s="8"/>
      <c r="D8" s="8">
        <v>277</v>
      </c>
      <c r="E8" s="8">
        <v>277</v>
      </c>
      <c r="F8" s="8"/>
      <c r="G8" s="8"/>
      <c r="H8" s="12">
        <f>E8</f>
        <v>277</v>
      </c>
      <c r="I8" s="13" t="s">
        <v>13</v>
      </c>
      <c r="AD8" s="5"/>
      <c r="AE8" s="5"/>
      <c r="AF8" s="6"/>
      <c r="BA8" s="5"/>
      <c r="BB8" s="5"/>
      <c r="BC8" s="6"/>
      <c r="BN8" s="5"/>
      <c r="BO8" s="5"/>
      <c r="BP8" s="7"/>
    </row>
    <row r="9" spans="1:74" x14ac:dyDescent="0.2">
      <c r="A9" s="181"/>
      <c r="B9" s="8"/>
      <c r="C9" s="8"/>
      <c r="D9" s="8">
        <v>524</v>
      </c>
      <c r="E9" s="8">
        <v>524</v>
      </c>
      <c r="F9" s="8"/>
      <c r="G9" s="8"/>
      <c r="H9" s="12">
        <f>E9</f>
        <v>524</v>
      </c>
      <c r="I9" s="13" t="s">
        <v>14</v>
      </c>
      <c r="AD9" s="5"/>
      <c r="AE9" s="5"/>
      <c r="AF9" s="6"/>
      <c r="BA9" s="5"/>
      <c r="BB9" s="5"/>
      <c r="BC9" s="6"/>
      <c r="BN9" s="5"/>
      <c r="BO9" s="5"/>
      <c r="BP9" s="7"/>
    </row>
    <row r="10" spans="1:74" x14ac:dyDescent="0.2">
      <c r="A10" s="181"/>
      <c r="B10" s="8"/>
      <c r="C10" s="8"/>
      <c r="D10" s="8">
        <v>524</v>
      </c>
      <c r="E10" s="8">
        <v>524</v>
      </c>
      <c r="F10" s="8"/>
      <c r="G10" s="8"/>
      <c r="H10" s="12">
        <f>E10</f>
        <v>524</v>
      </c>
      <c r="I10" s="13" t="s">
        <v>15</v>
      </c>
      <c r="AD10" s="5"/>
      <c r="AE10" s="5"/>
      <c r="AF10" s="6"/>
      <c r="BA10" s="5"/>
      <c r="BB10" s="5"/>
      <c r="BC10" s="6"/>
      <c r="BN10" s="5"/>
      <c r="BO10" s="5"/>
      <c r="BP10" s="7"/>
    </row>
    <row r="11" spans="1:74" x14ac:dyDescent="0.2">
      <c r="A11" s="181"/>
      <c r="B11" s="8"/>
      <c r="C11" s="8"/>
      <c r="D11" s="8">
        <v>625</v>
      </c>
      <c r="E11" s="8">
        <v>625</v>
      </c>
      <c r="F11" s="8"/>
      <c r="G11" s="8"/>
      <c r="H11" s="12">
        <f>E11</f>
        <v>625</v>
      </c>
      <c r="I11" s="13" t="s">
        <v>16</v>
      </c>
      <c r="AD11" s="5"/>
      <c r="AE11" s="5"/>
      <c r="AF11" s="6"/>
      <c r="BA11" s="5"/>
      <c r="BB11" s="5"/>
      <c r="BC11" s="6"/>
      <c r="BN11" s="5"/>
      <c r="BO11" s="5"/>
      <c r="BP11" s="7"/>
    </row>
    <row r="12" spans="1:74" x14ac:dyDescent="0.2">
      <c r="B12" s="14">
        <v>1950</v>
      </c>
      <c r="C12" s="14">
        <v>1950</v>
      </c>
      <c r="D12" s="14">
        <f>SUM(D8:D11)</f>
        <v>1950</v>
      </c>
      <c r="E12" s="14">
        <f>SUM(E8:E11)</f>
        <v>1950</v>
      </c>
      <c r="F12" s="14">
        <v>1950</v>
      </c>
      <c r="G12" s="14">
        <v>1950</v>
      </c>
      <c r="H12" s="15">
        <f>SUM(H8:H11)</f>
        <v>1950</v>
      </c>
      <c r="I12" s="13" t="s">
        <v>17</v>
      </c>
      <c r="AD12" s="5"/>
      <c r="AE12" s="5"/>
      <c r="AF12" s="6"/>
      <c r="BA12" s="5"/>
      <c r="BB12" s="5"/>
      <c r="BC12" s="6"/>
      <c r="BN12" s="5"/>
      <c r="BO12" s="5"/>
      <c r="BP12" s="7"/>
    </row>
    <row r="13" spans="1:74" ht="12.75" x14ac:dyDescent="0.2">
      <c r="A13"/>
      <c r="AJ13" s="5"/>
      <c r="AK13" s="5"/>
      <c r="AL13" s="6"/>
      <c r="BG13" s="5"/>
      <c r="BH13" s="5"/>
      <c r="BI13" s="6"/>
      <c r="BT13" s="5"/>
      <c r="BU13" s="5"/>
      <c r="BV13" s="7"/>
    </row>
    <row r="14" spans="1:74" ht="12.75" x14ac:dyDescent="0.2">
      <c r="A14"/>
      <c r="AJ14" s="5"/>
      <c r="AK14" s="5"/>
      <c r="AL14" s="6"/>
      <c r="BG14" s="5"/>
      <c r="BH14" s="5"/>
      <c r="BI14" s="6"/>
      <c r="BT14" s="5"/>
      <c r="BU14" s="5"/>
      <c r="BV14" s="7"/>
    </row>
    <row r="15" spans="1:74" ht="12.75" x14ac:dyDescent="0.2">
      <c r="A15" s="2" t="s">
        <v>18</v>
      </c>
      <c r="N15"/>
      <c r="AA15" s="4" t="s">
        <v>2</v>
      </c>
      <c r="AJ15" s="5"/>
      <c r="AK15" s="5"/>
      <c r="AL15" s="6"/>
      <c r="BG15" s="5"/>
      <c r="BH15" s="5"/>
      <c r="BI15" s="6"/>
      <c r="BT15" s="5"/>
      <c r="BU15" s="5"/>
      <c r="BV15" s="7"/>
    </row>
    <row r="16" spans="1:74" ht="12.75" customHeight="1" x14ac:dyDescent="0.2">
      <c r="A16" s="181" t="s">
        <v>3</v>
      </c>
      <c r="B16" s="185" t="s">
        <v>19</v>
      </c>
      <c r="C16" s="185"/>
      <c r="D16" s="185"/>
      <c r="E16" s="185"/>
      <c r="F16" s="185"/>
      <c r="G16" s="185"/>
      <c r="H16" s="183" t="s">
        <v>20</v>
      </c>
      <c r="I16" s="183"/>
      <c r="J16" s="183"/>
      <c r="K16" s="183"/>
      <c r="L16" s="185" t="s">
        <v>21</v>
      </c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6" t="s">
        <v>22</v>
      </c>
      <c r="Y16" s="186"/>
      <c r="Z16" s="187" t="s">
        <v>23</v>
      </c>
      <c r="AA16" s="187"/>
      <c r="AJ16" s="5"/>
      <c r="AK16" s="5"/>
      <c r="AL16" s="6"/>
      <c r="BG16" s="5"/>
      <c r="BH16" s="5"/>
      <c r="BI16" s="6"/>
      <c r="BT16" s="5"/>
      <c r="BU16" s="5"/>
      <c r="BV16" s="7"/>
    </row>
    <row r="17" spans="1:77" ht="12.75" customHeight="1" x14ac:dyDescent="0.2">
      <c r="A17" s="181"/>
      <c r="B17" s="184" t="s">
        <v>24</v>
      </c>
      <c r="C17" s="184" t="s">
        <v>25</v>
      </c>
      <c r="D17" s="184" t="s">
        <v>26</v>
      </c>
      <c r="E17" s="184" t="s">
        <v>27</v>
      </c>
      <c r="F17" s="184" t="s">
        <v>28</v>
      </c>
      <c r="G17" s="184" t="s">
        <v>29</v>
      </c>
      <c r="H17" s="184" t="s">
        <v>30</v>
      </c>
      <c r="I17" s="184" t="s">
        <v>31</v>
      </c>
      <c r="J17" s="184" t="s">
        <v>32</v>
      </c>
      <c r="K17" s="184" t="s">
        <v>33</v>
      </c>
      <c r="L17" s="184" t="s">
        <v>34</v>
      </c>
      <c r="M17" s="184"/>
      <c r="N17" s="184"/>
      <c r="O17" s="184"/>
      <c r="P17" s="184"/>
      <c r="Q17" s="184"/>
      <c r="R17" s="188" t="s">
        <v>35</v>
      </c>
      <c r="S17" s="188"/>
      <c r="T17" s="188"/>
      <c r="U17" s="188"/>
      <c r="V17" s="188" t="s">
        <v>36</v>
      </c>
      <c r="W17" s="188" t="s">
        <v>37</v>
      </c>
      <c r="X17" s="186"/>
      <c r="Y17" s="186"/>
      <c r="Z17" s="187"/>
      <c r="AA17" s="187"/>
      <c r="AJ17" s="5"/>
      <c r="AK17" s="5"/>
      <c r="AL17" s="6"/>
      <c r="BG17" s="5"/>
      <c r="BH17" s="5"/>
      <c r="BI17" s="6"/>
      <c r="BT17" s="5"/>
      <c r="BU17" s="5"/>
      <c r="BV17" s="7"/>
    </row>
    <row r="18" spans="1:77" ht="101.25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4"/>
      <c r="K18" s="184"/>
      <c r="L18" s="11" t="s">
        <v>38</v>
      </c>
      <c r="M18" s="11" t="s">
        <v>39</v>
      </c>
      <c r="N18" s="11" t="s">
        <v>40</v>
      </c>
      <c r="O18" s="11" t="s">
        <v>41</v>
      </c>
      <c r="P18" s="18" t="s">
        <v>42</v>
      </c>
      <c r="Q18" s="18" t="s">
        <v>43</v>
      </c>
      <c r="R18" s="18" t="s">
        <v>44</v>
      </c>
      <c r="S18" s="18" t="s">
        <v>45</v>
      </c>
      <c r="T18" s="18" t="s">
        <v>42</v>
      </c>
      <c r="U18" s="18" t="s">
        <v>43</v>
      </c>
      <c r="V18" s="188"/>
      <c r="W18" s="188"/>
      <c r="X18" s="11" t="s">
        <v>9</v>
      </c>
      <c r="Y18" s="11" t="s">
        <v>10</v>
      </c>
      <c r="Z18" s="17" t="s">
        <v>11</v>
      </c>
      <c r="AA18" s="8" t="s">
        <v>6</v>
      </c>
      <c r="AB18"/>
      <c r="AJ18" s="5"/>
      <c r="AK18" s="5"/>
      <c r="AL18" s="6"/>
      <c r="BG18" s="5"/>
      <c r="BH18" s="5"/>
      <c r="BI18" s="6"/>
      <c r="BT18" s="5"/>
      <c r="BU18" s="5"/>
      <c r="BV18" s="7"/>
    </row>
    <row r="19" spans="1:77" ht="12.75" x14ac:dyDescent="0.2">
      <c r="A19" s="181" t="s">
        <v>12</v>
      </c>
      <c r="B19" s="8"/>
      <c r="C19" s="8">
        <v>631</v>
      </c>
      <c r="D19" s="8"/>
      <c r="E19" s="8">
        <v>50</v>
      </c>
      <c r="F19" s="8"/>
      <c r="G19" s="8">
        <f>C19+E19</f>
        <v>681</v>
      </c>
      <c r="H19" s="8"/>
      <c r="I19" s="8">
        <v>55</v>
      </c>
      <c r="J19" s="18"/>
      <c r="K19" s="19">
        <f>I19</f>
        <v>55</v>
      </c>
      <c r="L19" s="19"/>
      <c r="M19" s="8">
        <v>0</v>
      </c>
      <c r="N19" s="19"/>
      <c r="O19" s="8">
        <v>0</v>
      </c>
      <c r="P19" s="8"/>
      <c r="Q19" s="8">
        <f>M19+O19</f>
        <v>0</v>
      </c>
      <c r="R19" s="19"/>
      <c r="S19" s="8">
        <v>0</v>
      </c>
      <c r="T19" s="18"/>
      <c r="U19" s="19">
        <f>S19</f>
        <v>0</v>
      </c>
      <c r="V19" s="19"/>
      <c r="W19" s="19">
        <f>Q19+U19</f>
        <v>0</v>
      </c>
      <c r="X19" s="19"/>
      <c r="Y19" s="19"/>
      <c r="Z19" s="20">
        <f>G19+K19+W19</f>
        <v>736</v>
      </c>
      <c r="AA19" s="13" t="s">
        <v>13</v>
      </c>
      <c r="AB19"/>
      <c r="AJ19" s="5"/>
      <c r="AK19" s="5"/>
      <c r="AL19" s="6"/>
      <c r="BG19" s="5"/>
      <c r="BH19" s="5"/>
      <c r="BI19" s="6"/>
      <c r="BT19" s="5"/>
      <c r="BU19" s="5"/>
      <c r="BV19" s="7"/>
    </row>
    <row r="20" spans="1:77" x14ac:dyDescent="0.2">
      <c r="A20" s="181"/>
      <c r="B20" s="8"/>
      <c r="C20" s="8">
        <v>452</v>
      </c>
      <c r="D20" s="8"/>
      <c r="E20" s="8">
        <v>110</v>
      </c>
      <c r="F20" s="8"/>
      <c r="G20" s="8">
        <f>C20+E20</f>
        <v>562</v>
      </c>
      <c r="H20" s="8"/>
      <c r="I20" s="8">
        <v>35</v>
      </c>
      <c r="J20" s="18"/>
      <c r="K20" s="19">
        <f>I20</f>
        <v>35</v>
      </c>
      <c r="L20" s="19"/>
      <c r="M20" s="8">
        <v>11</v>
      </c>
      <c r="N20" s="19"/>
      <c r="O20" s="8">
        <v>2</v>
      </c>
      <c r="P20" s="8"/>
      <c r="Q20" s="8">
        <f>M20+O20</f>
        <v>13</v>
      </c>
      <c r="R20" s="19"/>
      <c r="S20" s="8">
        <v>10</v>
      </c>
      <c r="T20" s="18"/>
      <c r="U20" s="19">
        <f>S20</f>
        <v>10</v>
      </c>
      <c r="V20" s="19"/>
      <c r="W20" s="19">
        <f>Q20+U20</f>
        <v>23</v>
      </c>
      <c r="X20" s="19"/>
      <c r="Y20" s="19"/>
      <c r="Z20" s="20">
        <f>G20+K20+W20</f>
        <v>620</v>
      </c>
      <c r="AA20" s="13" t="s">
        <v>14</v>
      </c>
      <c r="AJ20" s="5"/>
      <c r="AK20" s="5"/>
      <c r="AL20" s="6"/>
      <c r="BG20" s="5"/>
      <c r="BH20" s="5"/>
      <c r="BI20" s="6"/>
      <c r="BT20" s="5"/>
      <c r="BU20" s="5"/>
      <c r="BV20" s="7"/>
    </row>
    <row r="21" spans="1:77" x14ac:dyDescent="0.2">
      <c r="A21" s="181"/>
      <c r="B21" s="16"/>
      <c r="C21" s="16">
        <v>514</v>
      </c>
      <c r="D21" s="16"/>
      <c r="E21" s="16">
        <v>100</v>
      </c>
      <c r="F21" s="16"/>
      <c r="G21" s="16">
        <f>C21+E21</f>
        <v>614</v>
      </c>
      <c r="H21" s="16"/>
      <c r="I21" s="16">
        <v>14</v>
      </c>
      <c r="J21" s="9"/>
      <c r="K21" s="16">
        <f>I21</f>
        <v>14</v>
      </c>
      <c r="L21" s="16"/>
      <c r="M21" s="16">
        <v>0</v>
      </c>
      <c r="N21" s="16"/>
      <c r="O21" s="16">
        <v>0</v>
      </c>
      <c r="P21" s="16"/>
      <c r="Q21" s="16">
        <f>M21+O21</f>
        <v>0</v>
      </c>
      <c r="R21" s="16"/>
      <c r="S21" s="16">
        <v>0</v>
      </c>
      <c r="T21" s="9"/>
      <c r="U21" s="16">
        <f>S21</f>
        <v>0</v>
      </c>
      <c r="V21" s="16"/>
      <c r="W21" s="16">
        <f>Q21+U21</f>
        <v>0</v>
      </c>
      <c r="X21" s="16"/>
      <c r="Y21" s="16"/>
      <c r="Z21" s="20">
        <f>G21+K21+W21</f>
        <v>628</v>
      </c>
      <c r="AA21" s="13" t="s">
        <v>15</v>
      </c>
      <c r="AJ21" s="5"/>
      <c r="AK21" s="5"/>
      <c r="AL21" s="6"/>
      <c r="BG21" s="5"/>
      <c r="BH21" s="5"/>
      <c r="BI21" s="6"/>
      <c r="BT21" s="5"/>
      <c r="BU21" s="5"/>
      <c r="BV21" s="7"/>
    </row>
    <row r="22" spans="1:77" ht="6.2" hidden="1" customHeight="1" x14ac:dyDescent="0.2">
      <c r="A22" s="181"/>
      <c r="B22" s="16"/>
      <c r="C22" s="16">
        <f>B22</f>
        <v>0</v>
      </c>
      <c r="D22" s="16"/>
      <c r="E22" s="16">
        <f>D22</f>
        <v>0</v>
      </c>
      <c r="F22" s="16">
        <f>B22+D22</f>
        <v>0</v>
      </c>
      <c r="G22" s="16">
        <f>C22+E22</f>
        <v>0</v>
      </c>
      <c r="H22" s="16"/>
      <c r="I22" s="16">
        <f>H22</f>
        <v>0</v>
      </c>
      <c r="J22" s="9">
        <f>H22</f>
        <v>0</v>
      </c>
      <c r="K22" s="16">
        <f>I22</f>
        <v>0</v>
      </c>
      <c r="L22" s="16"/>
      <c r="M22" s="16">
        <f>L22</f>
        <v>0</v>
      </c>
      <c r="N22" s="16"/>
      <c r="O22" s="16">
        <f>N22</f>
        <v>0</v>
      </c>
      <c r="P22" s="16">
        <f>L22+N22</f>
        <v>0</v>
      </c>
      <c r="Q22" s="16">
        <f>M22+O22</f>
        <v>0</v>
      </c>
      <c r="R22" s="16"/>
      <c r="S22" s="16">
        <f>R22</f>
        <v>0</v>
      </c>
      <c r="T22" s="9">
        <f>R22</f>
        <v>0</v>
      </c>
      <c r="U22" s="16">
        <f>S22</f>
        <v>0</v>
      </c>
      <c r="V22" s="16">
        <f>P22+T22</f>
        <v>0</v>
      </c>
      <c r="W22" s="16">
        <f>Q22+U22</f>
        <v>0</v>
      </c>
      <c r="X22" s="16">
        <f>F22+J22+V22</f>
        <v>0</v>
      </c>
      <c r="Y22" s="16">
        <f>X22</f>
        <v>0</v>
      </c>
      <c r="Z22" s="20">
        <f>O22+I22+K22</f>
        <v>0</v>
      </c>
      <c r="AA22" s="13" t="s">
        <v>16</v>
      </c>
      <c r="AJ22" s="5"/>
      <c r="AK22" s="5"/>
      <c r="AL22" s="6"/>
      <c r="BG22" s="5"/>
      <c r="BH22" s="5"/>
      <c r="BI22" s="6"/>
      <c r="BT22" s="5"/>
      <c r="BU22" s="5"/>
      <c r="BV22" s="7"/>
    </row>
    <row r="23" spans="1:77" x14ac:dyDescent="0.2">
      <c r="B23" s="14">
        <v>1597</v>
      </c>
      <c r="C23" s="14">
        <f>SUM(C19:C22)</f>
        <v>1597</v>
      </c>
      <c r="D23" s="14">
        <v>260</v>
      </c>
      <c r="E23" s="14">
        <f>SUM(E19:E22)</f>
        <v>260</v>
      </c>
      <c r="F23" s="14">
        <v>1857</v>
      </c>
      <c r="G23" s="14">
        <f>SUM(G19:G22)</f>
        <v>1857</v>
      </c>
      <c r="H23" s="14">
        <v>104</v>
      </c>
      <c r="I23" s="14">
        <f>SUM(I19:I22)</f>
        <v>104</v>
      </c>
      <c r="J23" s="14">
        <v>104</v>
      </c>
      <c r="K23" s="14">
        <f>SUM(K19:K22)</f>
        <v>104</v>
      </c>
      <c r="L23" s="14">
        <v>11</v>
      </c>
      <c r="M23" s="14">
        <f>SUM(M19:M22)</f>
        <v>11</v>
      </c>
      <c r="N23" s="14">
        <v>2</v>
      </c>
      <c r="O23" s="14">
        <f>SUM(O19:O22)</f>
        <v>2</v>
      </c>
      <c r="P23" s="14">
        <v>13</v>
      </c>
      <c r="Q23" s="14">
        <f>SUM(Q19:Q22)</f>
        <v>13</v>
      </c>
      <c r="R23" s="14">
        <v>10</v>
      </c>
      <c r="S23" s="14">
        <f>SUM(S19:S22)</f>
        <v>10</v>
      </c>
      <c r="T23" s="14">
        <v>10</v>
      </c>
      <c r="U23" s="14">
        <f>SUM(U19:U22)</f>
        <v>10</v>
      </c>
      <c r="V23" s="14">
        <v>23</v>
      </c>
      <c r="W23" s="14">
        <f>SUM(W19:W22)</f>
        <v>23</v>
      </c>
      <c r="X23" s="14">
        <v>1984</v>
      </c>
      <c r="Y23" s="14">
        <v>1984</v>
      </c>
      <c r="Z23" s="13">
        <f>SUM(Z19:Z22)</f>
        <v>1984</v>
      </c>
      <c r="AA23" s="13" t="s">
        <v>17</v>
      </c>
      <c r="AM23" s="5"/>
      <c r="AN23" s="5"/>
      <c r="AO23" s="6"/>
      <c r="BJ23" s="5"/>
      <c r="BK23" s="5"/>
      <c r="BL23" s="6"/>
      <c r="BW23" s="5"/>
      <c r="BX23" s="5"/>
      <c r="BY23" s="7"/>
    </row>
    <row r="24" spans="1:77" x14ac:dyDescent="0.2">
      <c r="AJ24" s="5"/>
      <c r="AK24" s="5"/>
      <c r="AL24" s="6"/>
      <c r="BG24" s="5"/>
      <c r="BH24" s="5"/>
      <c r="BI24" s="6"/>
      <c r="BT24" s="5"/>
      <c r="BU24" s="5"/>
      <c r="BV24" s="7"/>
    </row>
    <row r="25" spans="1:77" x14ac:dyDescent="0.2">
      <c r="AJ25" s="5"/>
      <c r="AK25" s="5"/>
      <c r="AL25" s="6"/>
      <c r="BG25" s="5"/>
      <c r="BH25" s="5"/>
      <c r="BI25" s="6"/>
      <c r="BT25" s="5"/>
      <c r="BU25" s="5"/>
      <c r="BV25" s="7"/>
    </row>
    <row r="26" spans="1:77" ht="12.75" x14ac:dyDescent="0.2">
      <c r="A26" s="2" t="s">
        <v>46</v>
      </c>
      <c r="L26"/>
      <c r="M26" s="4" t="s">
        <v>2</v>
      </c>
      <c r="AJ26" s="5"/>
      <c r="AK26" s="5"/>
      <c r="AL26" s="6"/>
      <c r="BG26" s="5"/>
      <c r="BH26" s="5"/>
      <c r="BI26" s="6"/>
      <c r="BT26" s="5"/>
      <c r="BU26" s="5"/>
      <c r="BV26" s="7"/>
    </row>
    <row r="27" spans="1:77" ht="12.75" customHeight="1" x14ac:dyDescent="0.2">
      <c r="A27" s="181" t="s">
        <v>3</v>
      </c>
      <c r="B27" s="181" t="s">
        <v>19</v>
      </c>
      <c r="C27" s="181"/>
      <c r="D27" s="181"/>
      <c r="E27" s="181"/>
      <c r="F27" s="184" t="s">
        <v>21</v>
      </c>
      <c r="G27" s="184"/>
      <c r="H27" s="184"/>
      <c r="I27" s="184"/>
      <c r="J27" s="186" t="s">
        <v>22</v>
      </c>
      <c r="K27" s="186"/>
      <c r="L27" s="186" t="s">
        <v>23</v>
      </c>
      <c r="M27" s="186"/>
      <c r="AG27" s="5"/>
      <c r="AH27" s="5"/>
      <c r="AI27" s="6"/>
      <c r="BD27" s="5"/>
      <c r="BE27" s="5"/>
      <c r="BF27" s="6"/>
      <c r="BQ27" s="5"/>
      <c r="BR27" s="5"/>
      <c r="BS27" s="7"/>
    </row>
    <row r="28" spans="1:77" ht="12.75" customHeight="1" x14ac:dyDescent="0.2">
      <c r="A28" s="181"/>
      <c r="B28" s="184" t="s">
        <v>47</v>
      </c>
      <c r="C28" s="184" t="s">
        <v>48</v>
      </c>
      <c r="D28" s="184" t="s">
        <v>28</v>
      </c>
      <c r="E28" s="184" t="s">
        <v>29</v>
      </c>
      <c r="F28" s="184" t="s">
        <v>49</v>
      </c>
      <c r="G28" s="184" t="s">
        <v>50</v>
      </c>
      <c r="H28" s="188" t="s">
        <v>36</v>
      </c>
      <c r="I28" s="188" t="s">
        <v>37</v>
      </c>
      <c r="J28" s="186"/>
      <c r="K28" s="186"/>
      <c r="L28" s="186"/>
      <c r="M28" s="186"/>
      <c r="AG28" s="5"/>
      <c r="AH28" s="5"/>
      <c r="AI28" s="6"/>
      <c r="BD28" s="5"/>
      <c r="BE28" s="5"/>
      <c r="BF28" s="6"/>
      <c r="BQ28" s="5"/>
      <c r="BR28" s="5"/>
      <c r="BS28" s="7"/>
    </row>
    <row r="29" spans="1:77" ht="51.75" customHeight="1" x14ac:dyDescent="0.2">
      <c r="A29" s="181"/>
      <c r="B29" s="181"/>
      <c r="C29" s="181"/>
      <c r="D29" s="181"/>
      <c r="E29" s="181"/>
      <c r="F29" s="181"/>
      <c r="G29" s="181"/>
      <c r="H29" s="188"/>
      <c r="I29" s="188"/>
      <c r="J29" s="11" t="s">
        <v>9</v>
      </c>
      <c r="K29" s="11" t="s">
        <v>10</v>
      </c>
      <c r="L29" s="17" t="s">
        <v>11</v>
      </c>
      <c r="M29" s="11" t="s">
        <v>6</v>
      </c>
      <c r="AG29" s="5"/>
      <c r="AH29" s="5"/>
      <c r="AI29" s="6"/>
      <c r="BD29" s="5"/>
      <c r="BE29" s="5"/>
      <c r="BF29" s="6"/>
      <c r="BQ29" s="5"/>
      <c r="BR29" s="5"/>
      <c r="BS29" s="7"/>
    </row>
    <row r="30" spans="1:77" x14ac:dyDescent="0.2">
      <c r="A30" s="181" t="s">
        <v>12</v>
      </c>
      <c r="B30" s="8"/>
      <c r="C30" s="8">
        <v>419</v>
      </c>
      <c r="D30" s="8"/>
      <c r="E30" s="8">
        <v>419</v>
      </c>
      <c r="F30" s="8"/>
      <c r="G30" s="8">
        <v>0</v>
      </c>
      <c r="H30" s="8"/>
      <c r="I30" s="8">
        <f>G30</f>
        <v>0</v>
      </c>
      <c r="J30" s="19"/>
      <c r="K30" s="19"/>
      <c r="L30" s="20">
        <f>E30+I30</f>
        <v>419</v>
      </c>
      <c r="M30" s="13" t="s">
        <v>13</v>
      </c>
      <c r="AG30" s="5"/>
      <c r="AH30" s="5"/>
      <c r="AI30" s="6"/>
      <c r="BD30" s="5"/>
      <c r="BE30" s="5"/>
      <c r="BF30" s="6"/>
      <c r="BQ30" s="5"/>
      <c r="BR30" s="5"/>
      <c r="BS30" s="7"/>
    </row>
    <row r="31" spans="1:77" x14ac:dyDescent="0.2">
      <c r="A31" s="181"/>
      <c r="B31" s="8"/>
      <c r="C31" s="8">
        <v>0</v>
      </c>
      <c r="D31" s="8"/>
      <c r="E31" s="8">
        <v>0</v>
      </c>
      <c r="F31" s="8"/>
      <c r="G31" s="8">
        <v>18</v>
      </c>
      <c r="H31" s="8"/>
      <c r="I31" s="8">
        <f>G31</f>
        <v>18</v>
      </c>
      <c r="J31" s="19"/>
      <c r="K31" s="19"/>
      <c r="L31" s="20">
        <f>E31+I31</f>
        <v>18</v>
      </c>
      <c r="M31" s="13" t="s">
        <v>14</v>
      </c>
      <c r="AG31" s="5"/>
      <c r="AH31" s="5"/>
      <c r="AI31" s="6"/>
      <c r="BD31" s="5"/>
      <c r="BE31" s="5"/>
      <c r="BF31" s="6"/>
      <c r="BQ31" s="5"/>
      <c r="BR31" s="5"/>
      <c r="BS31" s="7"/>
    </row>
    <row r="32" spans="1:77" x14ac:dyDescent="0.2">
      <c r="A32" s="181"/>
      <c r="B32" s="8"/>
      <c r="C32" s="8">
        <v>0</v>
      </c>
      <c r="D32" s="8"/>
      <c r="E32" s="8">
        <v>0</v>
      </c>
      <c r="F32" s="8"/>
      <c r="G32" s="8">
        <v>0</v>
      </c>
      <c r="H32" s="8"/>
      <c r="I32" s="8">
        <f>G32</f>
        <v>0</v>
      </c>
      <c r="J32" s="19"/>
      <c r="K32" s="19"/>
      <c r="L32" s="20">
        <f>E32+I32</f>
        <v>0</v>
      </c>
      <c r="M32" s="13" t="s">
        <v>15</v>
      </c>
      <c r="AG32" s="5"/>
      <c r="AH32" s="5"/>
      <c r="AI32" s="6"/>
      <c r="BD32" s="5"/>
      <c r="BE32" s="5"/>
      <c r="BF32" s="6"/>
      <c r="BQ32" s="5"/>
      <c r="BR32" s="5"/>
      <c r="BS32" s="7"/>
    </row>
    <row r="33" spans="1:76" ht="13.15" customHeight="1" x14ac:dyDescent="0.2">
      <c r="A33" s="181"/>
      <c r="B33" s="8"/>
      <c r="C33" s="8">
        <v>0</v>
      </c>
      <c r="D33" s="8"/>
      <c r="E33" s="8">
        <v>0</v>
      </c>
      <c r="F33" s="8"/>
      <c r="G33" s="8">
        <v>0</v>
      </c>
      <c r="H33" s="8"/>
      <c r="I33" s="8">
        <f>G33</f>
        <v>0</v>
      </c>
      <c r="J33" s="19"/>
      <c r="K33" s="19"/>
      <c r="L33" s="20">
        <f>E33+I33</f>
        <v>0</v>
      </c>
      <c r="M33" s="13" t="s">
        <v>16</v>
      </c>
      <c r="AG33" s="5"/>
      <c r="AH33" s="5"/>
      <c r="AI33" s="6"/>
      <c r="BD33" s="5"/>
      <c r="BE33" s="5"/>
      <c r="BF33" s="6"/>
      <c r="BQ33" s="5"/>
      <c r="BR33" s="5"/>
      <c r="BS33" s="7"/>
    </row>
    <row r="34" spans="1:76" x14ac:dyDescent="0.2">
      <c r="B34" s="14">
        <v>419</v>
      </c>
      <c r="C34" s="14">
        <f>SUM(C30:C33)</f>
        <v>419</v>
      </c>
      <c r="D34" s="14">
        <v>419</v>
      </c>
      <c r="E34" s="14">
        <f>SUM(E30:E33)</f>
        <v>419</v>
      </c>
      <c r="F34" s="14">
        <v>18</v>
      </c>
      <c r="G34" s="14">
        <f>SUM(G30:G33)</f>
        <v>18</v>
      </c>
      <c r="H34" s="14">
        <v>18</v>
      </c>
      <c r="I34" s="14">
        <f>SUM(I30:I33)</f>
        <v>18</v>
      </c>
      <c r="J34" s="14">
        <v>437</v>
      </c>
      <c r="K34" s="14">
        <v>437</v>
      </c>
      <c r="L34" s="13">
        <f>SUM(L30:L33)</f>
        <v>437</v>
      </c>
      <c r="M34" s="13" t="s">
        <v>17</v>
      </c>
      <c r="AJ34" s="5"/>
      <c r="AK34" s="5"/>
      <c r="AL34" s="6"/>
      <c r="BG34" s="5"/>
      <c r="BH34" s="5"/>
      <c r="BI34" s="6"/>
      <c r="BT34" s="5"/>
      <c r="BU34" s="5"/>
      <c r="BV34" s="7"/>
    </row>
    <row r="37" spans="1:76" ht="12.75" x14ac:dyDescent="0.2">
      <c r="A37" s="2" t="s">
        <v>51</v>
      </c>
      <c r="K37"/>
      <c r="Q37" s="4" t="s">
        <v>2</v>
      </c>
      <c r="AK37" s="5"/>
      <c r="AL37" s="5"/>
      <c r="AM37" s="6"/>
      <c r="BH37" s="5"/>
      <c r="BI37" s="5"/>
      <c r="BJ37" s="6"/>
      <c r="BU37" s="5"/>
      <c r="BV37" s="5"/>
      <c r="BW37" s="7"/>
    </row>
    <row r="38" spans="1:76" ht="12.75" customHeight="1" x14ac:dyDescent="0.2">
      <c r="A38" s="181" t="s">
        <v>3</v>
      </c>
      <c r="B38" s="189" t="s">
        <v>19</v>
      </c>
      <c r="C38" s="189"/>
      <c r="D38" s="189"/>
      <c r="E38" s="189"/>
      <c r="F38" s="189"/>
      <c r="G38" s="189"/>
      <c r="H38" s="189"/>
      <c r="I38" s="189"/>
      <c r="J38" s="184" t="s">
        <v>52</v>
      </c>
      <c r="K38" s="184" t="s">
        <v>53</v>
      </c>
      <c r="L38" s="184" t="s">
        <v>54</v>
      </c>
      <c r="M38" s="184" t="s">
        <v>55</v>
      </c>
      <c r="N38" s="186" t="s">
        <v>22</v>
      </c>
      <c r="O38" s="186"/>
      <c r="P38" s="186" t="s">
        <v>23</v>
      </c>
      <c r="Q38" s="186"/>
      <c r="AL38" s="5"/>
      <c r="AM38" s="5"/>
      <c r="AN38" s="6"/>
      <c r="BI38" s="5"/>
      <c r="BJ38" s="5"/>
      <c r="BK38" s="6"/>
      <c r="BV38" s="5"/>
      <c r="BW38" s="5"/>
      <c r="BX38" s="7"/>
    </row>
    <row r="39" spans="1:76" ht="12.75" customHeight="1" x14ac:dyDescent="0.2">
      <c r="A39" s="181"/>
      <c r="B39" s="184" t="s">
        <v>47</v>
      </c>
      <c r="C39" s="184" t="s">
        <v>48</v>
      </c>
      <c r="D39" s="184" t="s">
        <v>56</v>
      </c>
      <c r="E39" s="184" t="s">
        <v>57</v>
      </c>
      <c r="F39" s="184" t="s">
        <v>24</v>
      </c>
      <c r="G39" s="184" t="s">
        <v>25</v>
      </c>
      <c r="H39" s="184" t="s">
        <v>28</v>
      </c>
      <c r="I39" s="184" t="s">
        <v>29</v>
      </c>
      <c r="J39" s="184"/>
      <c r="K39" s="184"/>
      <c r="L39" s="184"/>
      <c r="M39" s="184"/>
      <c r="N39" s="186"/>
      <c r="O39" s="186"/>
      <c r="P39" s="186"/>
      <c r="Q39" s="186"/>
      <c r="AL39" s="5"/>
      <c r="AM39" s="5"/>
      <c r="AN39" s="6"/>
      <c r="BI39" s="5"/>
      <c r="BJ39" s="5"/>
      <c r="BK39" s="6"/>
      <c r="BV39" s="5"/>
      <c r="BW39" s="5"/>
      <c r="BX39" s="7"/>
    </row>
    <row r="40" spans="1:76" ht="68.45" customHeight="1" x14ac:dyDescent="0.2">
      <c r="A40" s="181"/>
      <c r="B40" s="181"/>
      <c r="C40" s="181"/>
      <c r="D40" s="181"/>
      <c r="E40" s="181"/>
      <c r="F40" s="181"/>
      <c r="G40" s="181"/>
      <c r="H40" s="181"/>
      <c r="I40" s="181"/>
      <c r="J40" s="184"/>
      <c r="K40" s="184"/>
      <c r="L40" s="184"/>
      <c r="M40" s="184"/>
      <c r="N40" s="11" t="s">
        <v>9</v>
      </c>
      <c r="O40" s="11" t="s">
        <v>10</v>
      </c>
      <c r="P40" s="17" t="s">
        <v>11</v>
      </c>
      <c r="Q40" s="11" t="s">
        <v>6</v>
      </c>
      <c r="AL40" s="5"/>
      <c r="AM40" s="5"/>
      <c r="AN40" s="6"/>
      <c r="BI40" s="5"/>
      <c r="BJ40" s="5"/>
      <c r="BK40" s="6"/>
      <c r="BV40" s="5"/>
      <c r="BW40" s="5"/>
      <c r="BX40" s="7"/>
    </row>
    <row r="41" spans="1:76" x14ac:dyDescent="0.2">
      <c r="A41" s="181" t="s">
        <v>12</v>
      </c>
      <c r="B41" s="8"/>
      <c r="C41" s="8">
        <v>555</v>
      </c>
      <c r="D41" s="8"/>
      <c r="E41" s="8">
        <v>5</v>
      </c>
      <c r="F41" s="8"/>
      <c r="G41" s="8">
        <v>0</v>
      </c>
      <c r="H41" s="8"/>
      <c r="I41" s="8">
        <f>C41+E41+G41</f>
        <v>560</v>
      </c>
      <c r="J41" s="8"/>
      <c r="K41" s="8">
        <v>0</v>
      </c>
      <c r="L41" s="8"/>
      <c r="M41" s="8">
        <v>0</v>
      </c>
      <c r="N41" s="8"/>
      <c r="O41" s="8"/>
      <c r="P41" s="12">
        <f>I41+K41+M41</f>
        <v>560</v>
      </c>
      <c r="Q41" s="13" t="s">
        <v>13</v>
      </c>
      <c r="AL41" s="5"/>
      <c r="AM41" s="5"/>
      <c r="AN41" s="6"/>
      <c r="BI41" s="5"/>
      <c r="BJ41" s="5"/>
      <c r="BK41" s="6"/>
      <c r="BV41" s="5"/>
      <c r="BW41" s="5"/>
      <c r="BX41" s="7"/>
    </row>
    <row r="42" spans="1:76" x14ac:dyDescent="0.2">
      <c r="A42" s="181"/>
      <c r="B42" s="8"/>
      <c r="C42" s="8">
        <v>326</v>
      </c>
      <c r="D42" s="8"/>
      <c r="E42" s="8">
        <v>22</v>
      </c>
      <c r="F42" s="8"/>
      <c r="G42" s="8">
        <v>2</v>
      </c>
      <c r="H42" s="8"/>
      <c r="I42" s="8">
        <f>C42+E42+G42</f>
        <v>350</v>
      </c>
      <c r="J42" s="8"/>
      <c r="K42" s="8">
        <v>3</v>
      </c>
      <c r="L42" s="8"/>
      <c r="M42" s="8">
        <v>5</v>
      </c>
      <c r="N42" s="8"/>
      <c r="O42" s="8"/>
      <c r="P42" s="12">
        <f>I42+K42+M42</f>
        <v>358</v>
      </c>
      <c r="Q42" s="13" t="s">
        <v>14</v>
      </c>
      <c r="AL42" s="5"/>
      <c r="AM42" s="5"/>
      <c r="AN42" s="6"/>
      <c r="BI42" s="5"/>
      <c r="BJ42" s="5"/>
      <c r="BK42" s="6"/>
      <c r="BV42" s="5"/>
      <c r="BW42" s="5"/>
      <c r="BX42" s="7"/>
    </row>
    <row r="43" spans="1:76" x14ac:dyDescent="0.2">
      <c r="A43" s="181"/>
      <c r="B43" s="16"/>
      <c r="C43" s="16">
        <v>321</v>
      </c>
      <c r="D43" s="16"/>
      <c r="E43" s="16">
        <v>24</v>
      </c>
      <c r="F43" s="16"/>
      <c r="G43" s="16">
        <v>3</v>
      </c>
      <c r="H43" s="16"/>
      <c r="I43" s="16">
        <f>C43+E43+G43</f>
        <v>348</v>
      </c>
      <c r="J43" s="16"/>
      <c r="K43" s="8">
        <v>4</v>
      </c>
      <c r="L43" s="8"/>
      <c r="M43" s="8">
        <v>5</v>
      </c>
      <c r="N43" s="8"/>
      <c r="O43" s="8"/>
      <c r="P43" s="12">
        <f>I43+K43+M43</f>
        <v>357</v>
      </c>
      <c r="Q43" s="13" t="s">
        <v>15</v>
      </c>
      <c r="AL43" s="5"/>
      <c r="AM43" s="5"/>
      <c r="AN43" s="6"/>
      <c r="BI43" s="5"/>
      <c r="BJ43" s="5"/>
      <c r="BK43" s="6"/>
      <c r="BV43" s="5"/>
      <c r="BW43" s="5"/>
      <c r="BX43" s="7"/>
    </row>
    <row r="44" spans="1:76" x14ac:dyDescent="0.2">
      <c r="A44" s="181"/>
      <c r="B44" s="16"/>
      <c r="C44" s="16">
        <f>B44</f>
        <v>0</v>
      </c>
      <c r="D44" s="16"/>
      <c r="E44" s="16">
        <f>D44</f>
        <v>0</v>
      </c>
      <c r="F44" s="16"/>
      <c r="G44" s="16">
        <f>F44</f>
        <v>0</v>
      </c>
      <c r="H44" s="16">
        <f>B44+D44+F44</f>
        <v>0</v>
      </c>
      <c r="I44" s="16">
        <f>C44+E44+G44</f>
        <v>0</v>
      </c>
      <c r="J44" s="16"/>
      <c r="K44" s="8">
        <f>J44</f>
        <v>0</v>
      </c>
      <c r="L44" s="8"/>
      <c r="M44" s="8">
        <f>L44</f>
        <v>0</v>
      </c>
      <c r="N44" s="8">
        <f>H44+J44+L44</f>
        <v>0</v>
      </c>
      <c r="O44" s="8">
        <f>N44</f>
        <v>0</v>
      </c>
      <c r="P44" s="12">
        <f>SUM(I44:K44)</f>
        <v>0</v>
      </c>
      <c r="Q44" s="13" t="s">
        <v>16</v>
      </c>
    </row>
    <row r="45" spans="1:76" x14ac:dyDescent="0.2">
      <c r="B45" s="14">
        <v>1202</v>
      </c>
      <c r="C45" s="14">
        <f>SUM(C41:C44)</f>
        <v>1202</v>
      </c>
      <c r="D45" s="14">
        <v>51</v>
      </c>
      <c r="E45" s="14">
        <f>SUM(E41:E44)</f>
        <v>51</v>
      </c>
      <c r="F45" s="14">
        <v>5</v>
      </c>
      <c r="G45" s="14">
        <f>SUM(G41:G44)</f>
        <v>5</v>
      </c>
      <c r="H45" s="14">
        <v>1258</v>
      </c>
      <c r="I45" s="21">
        <f>SUM(I41:I44)</f>
        <v>1258</v>
      </c>
      <c r="J45" s="21">
        <v>7</v>
      </c>
      <c r="K45" s="22">
        <f>SUM(K41:K44)</f>
        <v>7</v>
      </c>
      <c r="L45" s="22">
        <v>10</v>
      </c>
      <c r="M45" s="22">
        <f>SUM(M41:M44)</f>
        <v>10</v>
      </c>
      <c r="N45" s="22">
        <v>1257</v>
      </c>
      <c r="O45" s="22">
        <v>1257</v>
      </c>
      <c r="P45" s="22">
        <f>SUM(P41:P44)</f>
        <v>1275</v>
      </c>
      <c r="Q45" s="22" t="s">
        <v>17</v>
      </c>
    </row>
  </sheetData>
  <sheetProtection selectLockedCells="1" selectUnlockedCells="1"/>
  <mergeCells count="66">
    <mergeCell ref="N38:O39"/>
    <mergeCell ref="F39:F40"/>
    <mergeCell ref="P38:Q39"/>
    <mergeCell ref="B39:B40"/>
    <mergeCell ref="C39:C40"/>
    <mergeCell ref="D39:D40"/>
    <mergeCell ref="E39:E40"/>
    <mergeCell ref="A30:A33"/>
    <mergeCell ref="A38:A40"/>
    <mergeCell ref="B38:I38"/>
    <mergeCell ref="A41:A44"/>
    <mergeCell ref="K38:K40"/>
    <mergeCell ref="L27:M28"/>
    <mergeCell ref="J38:J40"/>
    <mergeCell ref="G39:G40"/>
    <mergeCell ref="H39:H40"/>
    <mergeCell ref="I39:I40"/>
    <mergeCell ref="G28:G29"/>
    <mergeCell ref="H28:H29"/>
    <mergeCell ref="I28:I29"/>
    <mergeCell ref="L38:L40"/>
    <mergeCell ref="M38:M40"/>
    <mergeCell ref="A19:A22"/>
    <mergeCell ref="A27:A29"/>
    <mergeCell ref="B27:E27"/>
    <mergeCell ref="F27:I27"/>
    <mergeCell ref="J27:K28"/>
    <mergeCell ref="B28:B29"/>
    <mergeCell ref="C28:C29"/>
    <mergeCell ref="D28:D29"/>
    <mergeCell ref="E28:E29"/>
    <mergeCell ref="F28:F29"/>
    <mergeCell ref="L16:W16"/>
    <mergeCell ref="X16:Y17"/>
    <mergeCell ref="Z16:AA17"/>
    <mergeCell ref="B17:B18"/>
    <mergeCell ref="C17:C18"/>
    <mergeCell ref="D17:D18"/>
    <mergeCell ref="E17:E18"/>
    <mergeCell ref="F17:F18"/>
    <mergeCell ref="G17:G18"/>
    <mergeCell ref="H17:H18"/>
    <mergeCell ref="L17:Q17"/>
    <mergeCell ref="R17:U17"/>
    <mergeCell ref="V17:V18"/>
    <mergeCell ref="W17:W18"/>
    <mergeCell ref="A8:A11"/>
    <mergeCell ref="A16:A18"/>
    <mergeCell ref="B16:G16"/>
    <mergeCell ref="H16:K16"/>
    <mergeCell ref="I17:I18"/>
    <mergeCell ref="J17:J18"/>
    <mergeCell ref="K17:K18"/>
    <mergeCell ref="A5:A7"/>
    <mergeCell ref="B5:C5"/>
    <mergeCell ref="D5:E5"/>
    <mergeCell ref="F5:G5"/>
    <mergeCell ref="H5:I5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E1E4D-91C5-4BE9-BE04-BC5D229D8445}">
  <dimension ref="A1:G45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 t="s">
        <v>115</v>
      </c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90">
        <v>2020</v>
      </c>
      <c r="F3" s="191"/>
      <c r="G3" s="192"/>
    </row>
    <row r="4" spans="1:7" ht="13.5" customHeight="1" thickBot="1" x14ac:dyDescent="0.25">
      <c r="A4" s="193" t="s">
        <v>58</v>
      </c>
      <c r="B4" s="195" t="s">
        <v>59</v>
      </c>
      <c r="C4" s="197" t="s">
        <v>60</v>
      </c>
      <c r="D4" s="199" t="s">
        <v>61</v>
      </c>
      <c r="E4" s="203" t="s">
        <v>62</v>
      </c>
      <c r="F4" s="204"/>
      <c r="G4" s="205"/>
    </row>
    <row r="5" spans="1:7" ht="13.5" thickBot="1" x14ac:dyDescent="0.25">
      <c r="A5" s="194"/>
      <c r="B5" s="196"/>
      <c r="C5" s="198"/>
      <c r="D5" s="200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1535000</v>
      </c>
      <c r="F6" s="105">
        <v>1423812</v>
      </c>
      <c r="G6" s="106">
        <v>1423812</v>
      </c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465000</v>
      </c>
      <c r="F7" s="103">
        <v>278237</v>
      </c>
      <c r="G7" s="108">
        <v>278237</v>
      </c>
    </row>
    <row r="8" spans="1:7" ht="15" x14ac:dyDescent="0.25">
      <c r="A8" s="32">
        <v>3</v>
      </c>
      <c r="B8" s="33" t="s">
        <v>102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19000</v>
      </c>
      <c r="F9" s="103">
        <v>7277</v>
      </c>
      <c r="G9" s="108">
        <v>7277</v>
      </c>
    </row>
    <row r="10" spans="1:7" ht="15" customHeight="1" thickBot="1" x14ac:dyDescent="0.3">
      <c r="A10" s="32">
        <v>5</v>
      </c>
      <c r="B10" s="33" t="s">
        <v>101</v>
      </c>
      <c r="C10" s="34" t="s">
        <v>67</v>
      </c>
      <c r="D10" s="35"/>
      <c r="E10" s="107">
        <v>8000</v>
      </c>
      <c r="F10" s="103">
        <v>5283</v>
      </c>
      <c r="G10" s="108">
        <v>5283</v>
      </c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2848000</v>
      </c>
      <c r="F12" s="116">
        <f>SUM(F13:F14)</f>
        <v>1632541</v>
      </c>
      <c r="G12" s="117">
        <f>SUM(G13:G14)</f>
        <v>1632541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10000</v>
      </c>
      <c r="F13" s="113">
        <f>F15+F17</f>
        <v>3217</v>
      </c>
      <c r="G13" s="114">
        <f>G15+G17</f>
        <v>3217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2838000</v>
      </c>
      <c r="F14" s="110">
        <f>F18</f>
        <v>1629324</v>
      </c>
      <c r="G14" s="111">
        <f>SUM(G18)</f>
        <v>1629324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10000</v>
      </c>
      <c r="F15" s="134">
        <v>3217</v>
      </c>
      <c r="G15" s="135">
        <v>3217</v>
      </c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2838000</v>
      </c>
      <c r="F16" s="131">
        <f>SUM(F17:F18)</f>
        <v>1629324</v>
      </c>
      <c r="G16" s="132">
        <f>SUM(G17:G18)</f>
        <v>1629324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2838000</v>
      </c>
      <c r="F18" s="110">
        <v>1629324</v>
      </c>
      <c r="G18" s="111">
        <v>1629324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415000</v>
      </c>
      <c r="F19" s="140">
        <f>SUM(F20:F23)</f>
        <v>144550</v>
      </c>
      <c r="G19" s="141">
        <f>SUM(G20:G23)</f>
        <v>144550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312000</v>
      </c>
      <c r="F20" s="137">
        <v>95346</v>
      </c>
      <c r="G20" s="138">
        <v>95346</v>
      </c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40000</v>
      </c>
      <c r="F21" s="119">
        <v>25935</v>
      </c>
      <c r="G21" s="125">
        <v>25935</v>
      </c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25000</v>
      </c>
      <c r="F22" s="120">
        <v>7801</v>
      </c>
      <c r="G22" s="127">
        <v>7801</v>
      </c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38000</v>
      </c>
      <c r="F23" s="143">
        <v>15468</v>
      </c>
      <c r="G23" s="144">
        <v>15468</v>
      </c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37000</v>
      </c>
      <c r="F24" s="140">
        <f>F25+F28</f>
        <v>5140</v>
      </c>
      <c r="G24" s="141">
        <f>G25+G28</f>
        <v>5140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8000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8000</v>
      </c>
      <c r="F26" s="118">
        <v>0</v>
      </c>
      <c r="G26" s="123">
        <v>0</v>
      </c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29000</v>
      </c>
      <c r="F28" s="121">
        <f>F29+F30+F35+F36</f>
        <v>5140</v>
      </c>
      <c r="G28" s="129">
        <f>G29+G30+G35+G36</f>
        <v>5140</v>
      </c>
    </row>
    <row r="29" spans="1:7" ht="15" x14ac:dyDescent="0.25">
      <c r="A29" s="53"/>
      <c r="B29" s="32"/>
      <c r="C29" s="84"/>
      <c r="D29" s="99" t="s">
        <v>88</v>
      </c>
      <c r="E29" s="107">
        <v>10000</v>
      </c>
      <c r="F29" s="103">
        <v>3680</v>
      </c>
      <c r="G29" s="108">
        <v>3680</v>
      </c>
    </row>
    <row r="30" spans="1:7" ht="15" x14ac:dyDescent="0.25">
      <c r="A30" s="53"/>
      <c r="B30" s="32"/>
      <c r="C30" s="84"/>
      <c r="D30" s="99" t="s">
        <v>97</v>
      </c>
      <c r="E30" s="158">
        <f>SUM(E31:E34)</f>
        <v>6000</v>
      </c>
      <c r="F30" s="103">
        <f>SUM(F31:F34)</f>
        <v>928</v>
      </c>
      <c r="G30" s="162">
        <f t="shared" ref="G30" si="0">SUM(G31:G34)</f>
        <v>928</v>
      </c>
    </row>
    <row r="31" spans="1:7" ht="15" x14ac:dyDescent="0.25">
      <c r="A31" s="53"/>
      <c r="B31" s="32"/>
      <c r="C31" s="84"/>
      <c r="D31" s="68" t="s">
        <v>80</v>
      </c>
      <c r="E31" s="136">
        <v>5000</v>
      </c>
      <c r="F31" s="137">
        <v>928</v>
      </c>
      <c r="G31" s="138">
        <v>928</v>
      </c>
    </row>
    <row r="32" spans="1:7" ht="15" x14ac:dyDescent="0.25">
      <c r="A32" s="53"/>
      <c r="B32" s="32"/>
      <c r="C32" s="84"/>
      <c r="D32" s="71" t="s">
        <v>81</v>
      </c>
      <c r="E32" s="124">
        <v>400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400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200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2000</v>
      </c>
      <c r="F35" s="103">
        <v>532</v>
      </c>
      <c r="G35" s="108">
        <v>532</v>
      </c>
    </row>
    <row r="36" spans="1:7" ht="15.75" thickBot="1" x14ac:dyDescent="0.3">
      <c r="A36" s="53"/>
      <c r="B36" s="85"/>
      <c r="C36" s="86"/>
      <c r="D36" s="102" t="s">
        <v>90</v>
      </c>
      <c r="E36" s="163">
        <v>11000</v>
      </c>
      <c r="F36" s="164"/>
      <c r="G36" s="165"/>
    </row>
    <row r="37" spans="1:7" ht="13.5" thickBot="1" x14ac:dyDescent="0.25">
      <c r="A37" s="201" t="s">
        <v>105</v>
      </c>
      <c r="B37" s="202"/>
      <c r="C37" s="87" t="s">
        <v>78</v>
      </c>
      <c r="D37" s="88"/>
      <c r="E37" s="145">
        <v>222000</v>
      </c>
      <c r="F37" s="146">
        <v>80000</v>
      </c>
      <c r="G37" s="147">
        <v>80000</v>
      </c>
    </row>
    <row r="38" spans="1:7" ht="13.5" thickBot="1" x14ac:dyDescent="0.25">
      <c r="A38" s="201" t="s">
        <v>106</v>
      </c>
      <c r="B38" s="202"/>
      <c r="C38" s="87" t="s">
        <v>78</v>
      </c>
      <c r="D38" s="88"/>
      <c r="E38" s="145">
        <v>120000</v>
      </c>
      <c r="F38" s="146">
        <v>49000</v>
      </c>
      <c r="G38" s="147">
        <v>49000</v>
      </c>
    </row>
    <row r="39" spans="1:7" ht="13.5" thickBot="1" x14ac:dyDescent="0.25">
      <c r="A39" s="176" t="s">
        <v>107</v>
      </c>
      <c r="B39" s="177"/>
      <c r="C39" s="87" t="s">
        <v>78</v>
      </c>
      <c r="D39" s="88"/>
      <c r="E39" s="145">
        <v>300000</v>
      </c>
      <c r="F39" s="146">
        <v>251000</v>
      </c>
      <c r="G39" s="147">
        <v>251000</v>
      </c>
    </row>
    <row r="40" spans="1:7" ht="13.5" thickBot="1" x14ac:dyDescent="0.25">
      <c r="A40" s="176" t="s">
        <v>114</v>
      </c>
      <c r="B40" s="177"/>
      <c r="C40" s="87" t="s">
        <v>78</v>
      </c>
      <c r="D40" s="88"/>
      <c r="E40" s="145">
        <v>318000</v>
      </c>
      <c r="F40" s="146">
        <v>0</v>
      </c>
      <c r="G40" s="147">
        <v>0</v>
      </c>
    </row>
    <row r="41" spans="1:7" ht="13.5" thickBot="1" x14ac:dyDescent="0.25">
      <c r="A41" s="201" t="s">
        <v>112</v>
      </c>
      <c r="B41" s="202"/>
      <c r="C41" s="87" t="s">
        <v>78</v>
      </c>
      <c r="D41" s="88"/>
      <c r="E41" s="145">
        <v>8000</v>
      </c>
      <c r="F41" s="146">
        <v>3809</v>
      </c>
      <c r="G41" s="147">
        <v>3809</v>
      </c>
    </row>
    <row r="42" spans="1:7" ht="13.5" thickBot="1" x14ac:dyDescent="0.25">
      <c r="A42" s="201" t="s">
        <v>113</v>
      </c>
      <c r="B42" s="202"/>
      <c r="C42" s="87" t="s">
        <v>78</v>
      </c>
      <c r="D42" s="88"/>
      <c r="E42" s="148">
        <v>65000</v>
      </c>
      <c r="F42" s="149">
        <v>31789</v>
      </c>
      <c r="G42" s="150">
        <v>31789</v>
      </c>
    </row>
    <row r="43" spans="1:7" ht="15.75" thickBot="1" x14ac:dyDescent="0.3">
      <c r="A43" s="23"/>
      <c r="B43" s="23"/>
      <c r="C43" s="23"/>
      <c r="D43" s="89" t="s">
        <v>93</v>
      </c>
      <c r="E43" s="154">
        <f>SUM(E6,E7,E8,E9,E10,E11,E15,E25)</f>
        <v>2045000</v>
      </c>
      <c r="F43" s="154">
        <f>SUM(F6,F7,F8,F9,F10,F11,F15,F25)</f>
        <v>1717826</v>
      </c>
      <c r="G43" s="155">
        <f>SUM(G6,G7,G8,G9,G10,G11,G15,G25)</f>
        <v>1717826</v>
      </c>
    </row>
    <row r="44" spans="1:7" ht="15.75" thickBot="1" x14ac:dyDescent="0.3">
      <c r="A44" s="23"/>
      <c r="B44" s="23"/>
      <c r="C44" s="23"/>
      <c r="D44" s="90" t="s">
        <v>94</v>
      </c>
      <c r="E44" s="156">
        <f>SUM(E16,E19,E28,E37,E38,E41,E42,E39,E40)</f>
        <v>4315000</v>
      </c>
      <c r="F44" s="178">
        <f>SUM(F16,F19,F28,F37,F38,F39,F41,F42,F3,F40)</f>
        <v>2194612</v>
      </c>
      <c r="G44" s="157">
        <f>SUM(G16,G19,G28,G37,G38,G41,G42,G39,G40)</f>
        <v>2194612</v>
      </c>
    </row>
    <row r="45" spans="1:7" ht="16.5" thickBot="1" x14ac:dyDescent="0.3">
      <c r="A45" s="23"/>
      <c r="B45" s="23"/>
      <c r="C45" s="23"/>
      <c r="D45" s="91" t="s">
        <v>95</v>
      </c>
      <c r="E45" s="151">
        <f>SUM(E43:E44)</f>
        <v>6360000</v>
      </c>
      <c r="F45" s="152">
        <f>SUM(F43:F44)</f>
        <v>3912438</v>
      </c>
      <c r="G45" s="153">
        <f>SUM(G43:G44)</f>
        <v>3912438</v>
      </c>
    </row>
  </sheetData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B402A-B3D4-43D0-82C0-50AE960388F0}">
  <dimension ref="A1:G45"/>
  <sheetViews>
    <sheetView topLeftCell="A4" workbookViewId="0">
      <selection activeCell="G16" sqref="G1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 t="s">
        <v>116</v>
      </c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90">
        <v>2020</v>
      </c>
      <c r="F3" s="191"/>
      <c r="G3" s="192"/>
    </row>
    <row r="4" spans="1:7" ht="13.5" customHeight="1" thickBot="1" x14ac:dyDescent="0.25">
      <c r="A4" s="193" t="s">
        <v>58</v>
      </c>
      <c r="B4" s="195" t="s">
        <v>59</v>
      </c>
      <c r="C4" s="197" t="s">
        <v>60</v>
      </c>
      <c r="D4" s="199" t="s">
        <v>61</v>
      </c>
      <c r="E4" s="203" t="s">
        <v>62</v>
      </c>
      <c r="F4" s="204"/>
      <c r="G4" s="205"/>
    </row>
    <row r="5" spans="1:7" ht="13.5" thickBot="1" x14ac:dyDescent="0.25">
      <c r="A5" s="194"/>
      <c r="B5" s="196"/>
      <c r="C5" s="198"/>
      <c r="D5" s="200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2535000</v>
      </c>
      <c r="F6" s="105">
        <v>1494451</v>
      </c>
      <c r="G6" s="106">
        <v>1494451</v>
      </c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465000</v>
      </c>
      <c r="F7" s="103">
        <v>310616</v>
      </c>
      <c r="G7" s="108">
        <v>310616</v>
      </c>
    </row>
    <row r="8" spans="1:7" ht="15" x14ac:dyDescent="0.25">
      <c r="A8" s="32">
        <v>3</v>
      </c>
      <c r="B8" s="33" t="s">
        <v>102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19000</v>
      </c>
      <c r="F9" s="103">
        <v>11304</v>
      </c>
      <c r="G9" s="108">
        <v>11304</v>
      </c>
    </row>
    <row r="10" spans="1:7" ht="15" customHeight="1" thickBot="1" x14ac:dyDescent="0.3">
      <c r="A10" s="32">
        <v>5</v>
      </c>
      <c r="B10" s="33" t="s">
        <v>101</v>
      </c>
      <c r="C10" s="34" t="s">
        <v>67</v>
      </c>
      <c r="D10" s="35"/>
      <c r="E10" s="107">
        <v>8000</v>
      </c>
      <c r="F10" s="103">
        <v>5283</v>
      </c>
      <c r="G10" s="108">
        <v>5283</v>
      </c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3155000</v>
      </c>
      <c r="F12" s="116">
        <f>SUM(F13:F14)</f>
        <v>1976223</v>
      </c>
      <c r="G12" s="117">
        <f>SUM(G13:G14)</f>
        <v>1976223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10000</v>
      </c>
      <c r="F13" s="113">
        <f>F15+F17</f>
        <v>3996</v>
      </c>
      <c r="G13" s="114">
        <f>G15+G17</f>
        <v>3996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3145000</v>
      </c>
      <c r="F14" s="110">
        <f>F18</f>
        <v>1972227</v>
      </c>
      <c r="G14" s="111">
        <f>SUM(G18)</f>
        <v>1972227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10000</v>
      </c>
      <c r="F15" s="134">
        <v>3996</v>
      </c>
      <c r="G15" s="135">
        <v>3996</v>
      </c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3145000</v>
      </c>
      <c r="F16" s="131">
        <f>SUM(F17:F18)</f>
        <v>1972227</v>
      </c>
      <c r="G16" s="132">
        <f>SUM(G17:G18)</f>
        <v>1972227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3145000</v>
      </c>
      <c r="F18" s="110">
        <v>1972227</v>
      </c>
      <c r="G18" s="111">
        <v>1972227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419000</v>
      </c>
      <c r="F19" s="140">
        <f>SUM(F20:F23)</f>
        <v>172778</v>
      </c>
      <c r="G19" s="141">
        <f>SUM(G20:G23)</f>
        <v>172778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316000</v>
      </c>
      <c r="F20" s="137">
        <v>106472</v>
      </c>
      <c r="G20" s="138">
        <v>106472</v>
      </c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40000</v>
      </c>
      <c r="F21" s="119">
        <v>25935</v>
      </c>
      <c r="G21" s="125">
        <v>25935</v>
      </c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25000</v>
      </c>
      <c r="F22" s="120">
        <v>7801</v>
      </c>
      <c r="G22" s="127">
        <v>7801</v>
      </c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38000</v>
      </c>
      <c r="F23" s="143">
        <v>32570</v>
      </c>
      <c r="G23" s="144">
        <v>32570</v>
      </c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37000</v>
      </c>
      <c r="F24" s="140">
        <f>F25+F28</f>
        <v>5140</v>
      </c>
      <c r="G24" s="141">
        <f>G25+G28</f>
        <v>5140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8000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8000</v>
      </c>
      <c r="F26" s="118">
        <v>0</v>
      </c>
      <c r="G26" s="123">
        <v>0</v>
      </c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29000</v>
      </c>
      <c r="F28" s="121">
        <f>F29+F30+F35+F36</f>
        <v>5140</v>
      </c>
      <c r="G28" s="129">
        <f>G29+G30+G35+G36</f>
        <v>5140</v>
      </c>
    </row>
    <row r="29" spans="1:7" ht="15" x14ac:dyDescent="0.25">
      <c r="A29" s="53"/>
      <c r="B29" s="32"/>
      <c r="C29" s="84"/>
      <c r="D29" s="99" t="s">
        <v>88</v>
      </c>
      <c r="E29" s="107">
        <v>10000</v>
      </c>
      <c r="F29" s="103">
        <v>3680</v>
      </c>
      <c r="G29" s="108">
        <v>3680</v>
      </c>
    </row>
    <row r="30" spans="1:7" ht="15" x14ac:dyDescent="0.25">
      <c r="A30" s="53"/>
      <c r="B30" s="32"/>
      <c r="C30" s="84"/>
      <c r="D30" s="99" t="s">
        <v>97</v>
      </c>
      <c r="E30" s="158">
        <f>SUM(E31:E34)</f>
        <v>6000</v>
      </c>
      <c r="F30" s="103">
        <f>SUM(F31:F34)</f>
        <v>928</v>
      </c>
      <c r="G30" s="162">
        <f t="shared" ref="G30" si="0">SUM(G31:G34)</f>
        <v>928</v>
      </c>
    </row>
    <row r="31" spans="1:7" ht="15" x14ac:dyDescent="0.25">
      <c r="A31" s="53"/>
      <c r="B31" s="32"/>
      <c r="C31" s="84"/>
      <c r="D31" s="68" t="s">
        <v>80</v>
      </c>
      <c r="E31" s="136">
        <v>5000</v>
      </c>
      <c r="F31" s="137">
        <v>928</v>
      </c>
      <c r="G31" s="138">
        <v>928</v>
      </c>
    </row>
    <row r="32" spans="1:7" ht="15" x14ac:dyDescent="0.25">
      <c r="A32" s="53"/>
      <c r="B32" s="32"/>
      <c r="C32" s="84"/>
      <c r="D32" s="71" t="s">
        <v>81</v>
      </c>
      <c r="E32" s="124">
        <v>400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400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200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2000</v>
      </c>
      <c r="F35" s="103">
        <v>532</v>
      </c>
      <c r="G35" s="108">
        <v>532</v>
      </c>
    </row>
    <row r="36" spans="1:7" ht="15.75" thickBot="1" x14ac:dyDescent="0.3">
      <c r="A36" s="53"/>
      <c r="B36" s="85"/>
      <c r="C36" s="86"/>
      <c r="D36" s="102" t="s">
        <v>90</v>
      </c>
      <c r="E36" s="163">
        <v>11000</v>
      </c>
      <c r="F36" s="164"/>
      <c r="G36" s="165"/>
    </row>
    <row r="37" spans="1:7" ht="13.5" thickBot="1" x14ac:dyDescent="0.25">
      <c r="A37" s="201" t="s">
        <v>105</v>
      </c>
      <c r="B37" s="202"/>
      <c r="C37" s="87" t="s">
        <v>78</v>
      </c>
      <c r="D37" s="88"/>
      <c r="E37" s="145">
        <v>222000</v>
      </c>
      <c r="F37" s="146">
        <v>80000</v>
      </c>
      <c r="G37" s="147">
        <v>80000</v>
      </c>
    </row>
    <row r="38" spans="1:7" ht="13.5" thickBot="1" x14ac:dyDescent="0.25">
      <c r="A38" s="201" t="s">
        <v>106</v>
      </c>
      <c r="B38" s="202"/>
      <c r="C38" s="87" t="s">
        <v>78</v>
      </c>
      <c r="D38" s="88"/>
      <c r="E38" s="145">
        <v>120000</v>
      </c>
      <c r="F38" s="146">
        <v>49000</v>
      </c>
      <c r="G38" s="147">
        <v>49000</v>
      </c>
    </row>
    <row r="39" spans="1:7" ht="13.5" thickBot="1" x14ac:dyDescent="0.25">
      <c r="A39" s="176" t="s">
        <v>107</v>
      </c>
      <c r="B39" s="177"/>
      <c r="C39" s="87" t="s">
        <v>78</v>
      </c>
      <c r="D39" s="88"/>
      <c r="E39" s="145">
        <v>300000</v>
      </c>
      <c r="F39" s="146">
        <v>253000</v>
      </c>
      <c r="G39" s="147">
        <v>253000</v>
      </c>
    </row>
    <row r="40" spans="1:7" ht="13.5" thickBot="1" x14ac:dyDescent="0.25">
      <c r="A40" s="176" t="s">
        <v>114</v>
      </c>
      <c r="B40" s="177"/>
      <c r="C40" s="87" t="s">
        <v>78</v>
      </c>
      <c r="D40" s="88"/>
      <c r="E40" s="145">
        <v>318000</v>
      </c>
      <c r="F40" s="146">
        <v>0</v>
      </c>
      <c r="G40" s="147">
        <v>0</v>
      </c>
    </row>
    <row r="41" spans="1:7" ht="13.5" thickBot="1" x14ac:dyDescent="0.25">
      <c r="A41" s="201" t="s">
        <v>112</v>
      </c>
      <c r="B41" s="202"/>
      <c r="C41" s="87" t="s">
        <v>78</v>
      </c>
      <c r="D41" s="88"/>
      <c r="E41" s="145">
        <v>4000</v>
      </c>
      <c r="F41" s="146">
        <v>3809</v>
      </c>
      <c r="G41" s="147">
        <v>3809</v>
      </c>
    </row>
    <row r="42" spans="1:7" ht="13.5" thickBot="1" x14ac:dyDescent="0.25">
      <c r="A42" s="201" t="s">
        <v>113</v>
      </c>
      <c r="B42" s="202"/>
      <c r="C42" s="87" t="s">
        <v>78</v>
      </c>
      <c r="D42" s="88"/>
      <c r="E42" s="148">
        <v>65000</v>
      </c>
      <c r="F42" s="149">
        <v>31789</v>
      </c>
      <c r="G42" s="150">
        <v>31789</v>
      </c>
    </row>
    <row r="43" spans="1:7" ht="15.75" thickBot="1" x14ac:dyDescent="0.3">
      <c r="A43" s="23"/>
      <c r="B43" s="23"/>
      <c r="C43" s="23"/>
      <c r="D43" s="89" t="s">
        <v>93</v>
      </c>
      <c r="E43" s="154">
        <f>SUM(E6,E7,E8,E9,E10,E11,E15,E25)</f>
        <v>3045000</v>
      </c>
      <c r="F43" s="154">
        <f>SUM(F6,F7,F8,F9,F10,F11,F15,F25)</f>
        <v>1825650</v>
      </c>
      <c r="G43" s="155">
        <f>SUM(G6,G7,G8,G9,G10,G11,G15,G25)</f>
        <v>1825650</v>
      </c>
    </row>
    <row r="44" spans="1:7" ht="15.75" thickBot="1" x14ac:dyDescent="0.3">
      <c r="A44" s="23"/>
      <c r="B44" s="23"/>
      <c r="C44" s="23"/>
      <c r="D44" s="90" t="s">
        <v>94</v>
      </c>
      <c r="E44" s="156">
        <f>SUM(E16,E19,E28,E37,E38,E41,E42,E39,E40)</f>
        <v>4622000</v>
      </c>
      <c r="F44" s="178">
        <f>SUM(F16,F19,F28,F37,F38,F39,F41,F42,F3,F40)</f>
        <v>2567743</v>
      </c>
      <c r="G44" s="157">
        <f>SUM(G16,G19,G28,G37,G38,G41,G42,G39,G40)</f>
        <v>2567743</v>
      </c>
    </row>
    <row r="45" spans="1:7" ht="16.5" thickBot="1" x14ac:dyDescent="0.3">
      <c r="A45" s="23"/>
      <c r="B45" s="23"/>
      <c r="C45" s="23"/>
      <c r="D45" s="91" t="s">
        <v>95</v>
      </c>
      <c r="E45" s="151">
        <f>SUM(E43:E44)</f>
        <v>7667000</v>
      </c>
      <c r="F45" s="152">
        <f>SUM(F43:F44)</f>
        <v>4393393</v>
      </c>
      <c r="G45" s="153">
        <f>SUM(G43:G44)</f>
        <v>4393393</v>
      </c>
    </row>
  </sheetData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2A233-6F70-455D-812B-8528977CC6F6}">
  <dimension ref="A1:G45"/>
  <sheetViews>
    <sheetView zoomScale="130" zoomScaleNormal="130"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 t="s">
        <v>117</v>
      </c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90">
        <v>2020</v>
      </c>
      <c r="F3" s="191"/>
      <c r="G3" s="192"/>
    </row>
    <row r="4" spans="1:7" ht="13.5" customHeight="1" thickBot="1" x14ac:dyDescent="0.25">
      <c r="A4" s="193" t="s">
        <v>58</v>
      </c>
      <c r="B4" s="195" t="s">
        <v>59</v>
      </c>
      <c r="C4" s="197" t="s">
        <v>60</v>
      </c>
      <c r="D4" s="199" t="s">
        <v>61</v>
      </c>
      <c r="E4" s="203" t="s">
        <v>62</v>
      </c>
      <c r="F4" s="204"/>
      <c r="G4" s="205"/>
    </row>
    <row r="5" spans="1:7" ht="13.5" thickBot="1" x14ac:dyDescent="0.25">
      <c r="A5" s="194"/>
      <c r="B5" s="196"/>
      <c r="C5" s="198"/>
      <c r="D5" s="200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2535000</v>
      </c>
      <c r="F6" s="105">
        <v>1572805</v>
      </c>
      <c r="G6" s="106">
        <v>1572805</v>
      </c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465000</v>
      </c>
      <c r="F7" s="103">
        <v>314686</v>
      </c>
      <c r="G7" s="108">
        <v>314686</v>
      </c>
    </row>
    <row r="8" spans="1:7" ht="15" x14ac:dyDescent="0.25">
      <c r="A8" s="32">
        <v>3</v>
      </c>
      <c r="B8" s="33" t="s">
        <v>102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19000</v>
      </c>
      <c r="F9" s="103">
        <v>11649</v>
      </c>
      <c r="G9" s="108">
        <v>11649</v>
      </c>
    </row>
    <row r="10" spans="1:7" ht="15" customHeight="1" thickBot="1" x14ac:dyDescent="0.3">
      <c r="A10" s="32">
        <v>5</v>
      </c>
      <c r="B10" s="33" t="s">
        <v>101</v>
      </c>
      <c r="C10" s="34" t="s">
        <v>67</v>
      </c>
      <c r="D10" s="35"/>
      <c r="E10" s="107">
        <v>8000</v>
      </c>
      <c r="F10" s="103">
        <v>5283</v>
      </c>
      <c r="G10" s="108">
        <v>5283</v>
      </c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3155000</v>
      </c>
      <c r="F12" s="116">
        <f>SUM(F13:F14)</f>
        <v>1978227</v>
      </c>
      <c r="G12" s="117">
        <f>SUM(G13:G14)</f>
        <v>1978227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10000</v>
      </c>
      <c r="F13" s="113">
        <f>F15+F17</f>
        <v>6000</v>
      </c>
      <c r="G13" s="114">
        <f>G15+G17</f>
        <v>6000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3145000</v>
      </c>
      <c r="F14" s="110">
        <f>F18</f>
        <v>1972227</v>
      </c>
      <c r="G14" s="111">
        <f>SUM(G18)</f>
        <v>1972227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10000</v>
      </c>
      <c r="F15" s="134">
        <v>6000</v>
      </c>
      <c r="G15" s="135">
        <v>6000</v>
      </c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3145000</v>
      </c>
      <c r="F16" s="131">
        <f>SUM(F17:F18)</f>
        <v>1972227</v>
      </c>
      <c r="G16" s="132">
        <f>SUM(G17:G18)</f>
        <v>1972227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3145000</v>
      </c>
      <c r="F18" s="110">
        <v>1972227</v>
      </c>
      <c r="G18" s="111">
        <v>1972227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419000</v>
      </c>
      <c r="F19" s="140">
        <f>SUM(F20:F23)</f>
        <v>306905</v>
      </c>
      <c r="G19" s="141">
        <f>SUM(G20:G23)</f>
        <v>306905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316000</v>
      </c>
      <c r="F20" s="137">
        <v>226097</v>
      </c>
      <c r="G20" s="138">
        <v>226097</v>
      </c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40000</v>
      </c>
      <c r="F21" s="119">
        <v>29539</v>
      </c>
      <c r="G21" s="125">
        <v>29539</v>
      </c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25000</v>
      </c>
      <c r="F22" s="120">
        <v>14827</v>
      </c>
      <c r="G22" s="127">
        <v>14827</v>
      </c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38000</v>
      </c>
      <c r="F23" s="143">
        <v>36442</v>
      </c>
      <c r="G23" s="144">
        <v>36442</v>
      </c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37000</v>
      </c>
      <c r="F24" s="140">
        <f>F25+F28</f>
        <v>9546</v>
      </c>
      <c r="G24" s="141">
        <f>G25+G28</f>
        <v>9546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8000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8000</v>
      </c>
      <c r="F26" s="118">
        <v>0</v>
      </c>
      <c r="G26" s="123">
        <v>0</v>
      </c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29000</v>
      </c>
      <c r="F28" s="121">
        <f>F29+F30+F35+F36</f>
        <v>9546</v>
      </c>
      <c r="G28" s="129">
        <f>G29+G30+G35+G36</f>
        <v>9546</v>
      </c>
    </row>
    <row r="29" spans="1:7" ht="15" x14ac:dyDescent="0.25">
      <c r="A29" s="53"/>
      <c r="B29" s="32"/>
      <c r="C29" s="84"/>
      <c r="D29" s="99" t="s">
        <v>88</v>
      </c>
      <c r="E29" s="107">
        <v>10000</v>
      </c>
      <c r="F29" s="103">
        <v>8086</v>
      </c>
      <c r="G29" s="108">
        <v>8086</v>
      </c>
    </row>
    <row r="30" spans="1:7" ht="15" x14ac:dyDescent="0.25">
      <c r="A30" s="53"/>
      <c r="B30" s="32"/>
      <c r="C30" s="84"/>
      <c r="D30" s="99" t="s">
        <v>97</v>
      </c>
      <c r="E30" s="158">
        <f>SUM(E31:E34)</f>
        <v>6000</v>
      </c>
      <c r="F30" s="103">
        <f>SUM(F31:F34)</f>
        <v>928</v>
      </c>
      <c r="G30" s="162">
        <f t="shared" ref="G30" si="0">SUM(G31:G34)</f>
        <v>928</v>
      </c>
    </row>
    <row r="31" spans="1:7" ht="15" x14ac:dyDescent="0.25">
      <c r="A31" s="53"/>
      <c r="B31" s="32"/>
      <c r="C31" s="84"/>
      <c r="D31" s="68" t="s">
        <v>80</v>
      </c>
      <c r="E31" s="136">
        <v>5000</v>
      </c>
      <c r="F31" s="137">
        <v>928</v>
      </c>
      <c r="G31" s="138">
        <v>928</v>
      </c>
    </row>
    <row r="32" spans="1:7" ht="15" x14ac:dyDescent="0.25">
      <c r="A32" s="53"/>
      <c r="B32" s="32"/>
      <c r="C32" s="84"/>
      <c r="D32" s="71" t="s">
        <v>81</v>
      </c>
      <c r="E32" s="124">
        <v>400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400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200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2000</v>
      </c>
      <c r="F35" s="103">
        <v>532</v>
      </c>
      <c r="G35" s="108">
        <v>532</v>
      </c>
    </row>
    <row r="36" spans="1:7" ht="15.75" thickBot="1" x14ac:dyDescent="0.3">
      <c r="A36" s="53"/>
      <c r="B36" s="85"/>
      <c r="C36" s="86"/>
      <c r="D36" s="102" t="s">
        <v>90</v>
      </c>
      <c r="E36" s="163">
        <v>11000</v>
      </c>
      <c r="F36" s="164"/>
      <c r="G36" s="165"/>
    </row>
    <row r="37" spans="1:7" ht="13.5" thickBot="1" x14ac:dyDescent="0.25">
      <c r="A37" s="201" t="s">
        <v>105</v>
      </c>
      <c r="B37" s="202"/>
      <c r="C37" s="87" t="s">
        <v>78</v>
      </c>
      <c r="D37" s="88"/>
      <c r="E37" s="145">
        <v>222000</v>
      </c>
      <c r="F37" s="146">
        <v>110000</v>
      </c>
      <c r="G37" s="147">
        <v>110000</v>
      </c>
    </row>
    <row r="38" spans="1:7" ht="13.5" thickBot="1" x14ac:dyDescent="0.25">
      <c r="A38" s="201" t="s">
        <v>106</v>
      </c>
      <c r="B38" s="202"/>
      <c r="C38" s="87" t="s">
        <v>78</v>
      </c>
      <c r="D38" s="88"/>
      <c r="E38" s="145">
        <v>120000</v>
      </c>
      <c r="F38" s="146">
        <v>103000</v>
      </c>
      <c r="G38" s="147">
        <v>103000</v>
      </c>
    </row>
    <row r="39" spans="1:7" ht="13.5" thickBot="1" x14ac:dyDescent="0.25">
      <c r="A39" s="179" t="s">
        <v>107</v>
      </c>
      <c r="B39" s="180"/>
      <c r="C39" s="87" t="s">
        <v>78</v>
      </c>
      <c r="D39" s="88"/>
      <c r="E39" s="145">
        <v>300000</v>
      </c>
      <c r="F39" s="146">
        <v>286000</v>
      </c>
      <c r="G39" s="147">
        <v>286000</v>
      </c>
    </row>
    <row r="40" spans="1:7" ht="13.5" thickBot="1" x14ac:dyDescent="0.25">
      <c r="A40" s="179" t="s">
        <v>114</v>
      </c>
      <c r="B40" s="180"/>
      <c r="C40" s="87" t="s">
        <v>78</v>
      </c>
      <c r="D40" s="88"/>
      <c r="E40" s="145">
        <v>318000</v>
      </c>
      <c r="F40" s="146">
        <v>0</v>
      </c>
      <c r="G40" s="147">
        <v>0</v>
      </c>
    </row>
    <row r="41" spans="1:7" ht="13.5" thickBot="1" x14ac:dyDescent="0.25">
      <c r="A41" s="201" t="s">
        <v>112</v>
      </c>
      <c r="B41" s="202"/>
      <c r="C41" s="87" t="s">
        <v>78</v>
      </c>
      <c r="D41" s="88"/>
      <c r="E41" s="145">
        <v>4000</v>
      </c>
      <c r="F41" s="146">
        <v>3809</v>
      </c>
      <c r="G41" s="147">
        <v>3809</v>
      </c>
    </row>
    <row r="42" spans="1:7" ht="13.5" thickBot="1" x14ac:dyDescent="0.25">
      <c r="A42" s="201" t="s">
        <v>113</v>
      </c>
      <c r="B42" s="202"/>
      <c r="C42" s="87" t="s">
        <v>78</v>
      </c>
      <c r="D42" s="88"/>
      <c r="E42" s="148">
        <v>65000</v>
      </c>
      <c r="F42" s="149">
        <v>35773</v>
      </c>
      <c r="G42" s="150">
        <v>35773</v>
      </c>
    </row>
    <row r="43" spans="1:7" ht="15.75" thickBot="1" x14ac:dyDescent="0.3">
      <c r="A43" s="23"/>
      <c r="B43" s="23"/>
      <c r="C43" s="23"/>
      <c r="D43" s="89" t="s">
        <v>93</v>
      </c>
      <c r="E43" s="154">
        <f>SUM(E6,E7,E8,E9,E10,E11,E15,E25)</f>
        <v>3045000</v>
      </c>
      <c r="F43" s="154">
        <f>SUM(F6,F7,F8,F9,F10,F11,F15,F25)</f>
        <v>1910423</v>
      </c>
      <c r="G43" s="155">
        <f>SUM(G6,G7,G8,G9,G10,G11,G15,G25)</f>
        <v>1910423</v>
      </c>
    </row>
    <row r="44" spans="1:7" ht="15.75" thickBot="1" x14ac:dyDescent="0.3">
      <c r="A44" s="23"/>
      <c r="B44" s="23"/>
      <c r="C44" s="23"/>
      <c r="D44" s="90" t="s">
        <v>94</v>
      </c>
      <c r="E44" s="156">
        <f>SUM(E16,E19,E28,E37,E38,E41,E42,E39,E40)</f>
        <v>4622000</v>
      </c>
      <c r="F44" s="178">
        <f>SUM(F16,F19,F28,F37,F38,F39,F41,F42,F3,F40)</f>
        <v>2827260</v>
      </c>
      <c r="G44" s="157">
        <f>SUM(G16,G19,G28,G37,G38,G41,G42,G39,G40)</f>
        <v>2827260</v>
      </c>
    </row>
    <row r="45" spans="1:7" ht="16.5" thickBot="1" x14ac:dyDescent="0.3">
      <c r="A45" s="23"/>
      <c r="B45" s="23"/>
      <c r="C45" s="23"/>
      <c r="D45" s="91" t="s">
        <v>95</v>
      </c>
      <c r="E45" s="151">
        <f>SUM(E43:E44)</f>
        <v>7667000</v>
      </c>
      <c r="F45" s="152">
        <f>SUM(F43:F44)</f>
        <v>4737683</v>
      </c>
      <c r="G45" s="153">
        <f>SUM(G43:G44)</f>
        <v>4737683</v>
      </c>
    </row>
  </sheetData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191CD-9B77-4111-9C7C-8424E136446E}">
  <dimension ref="A1:G45"/>
  <sheetViews>
    <sheetView zoomScale="145" zoomScaleNormal="145" workbookViewId="0">
      <selection activeCell="M13" sqref="M13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 t="s">
        <v>118</v>
      </c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90">
        <v>2020</v>
      </c>
      <c r="F3" s="191"/>
      <c r="G3" s="192"/>
    </row>
    <row r="4" spans="1:7" ht="13.5" customHeight="1" thickBot="1" x14ac:dyDescent="0.25">
      <c r="A4" s="193" t="s">
        <v>58</v>
      </c>
      <c r="B4" s="195" t="s">
        <v>59</v>
      </c>
      <c r="C4" s="197" t="s">
        <v>60</v>
      </c>
      <c r="D4" s="199" t="s">
        <v>61</v>
      </c>
      <c r="E4" s="203" t="s">
        <v>62</v>
      </c>
      <c r="F4" s="204"/>
      <c r="G4" s="205"/>
    </row>
    <row r="5" spans="1:7" ht="13.5" thickBot="1" x14ac:dyDescent="0.25">
      <c r="A5" s="194"/>
      <c r="B5" s="196"/>
      <c r="C5" s="198"/>
      <c r="D5" s="200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2535000</v>
      </c>
      <c r="F6" s="105">
        <v>1668538</v>
      </c>
      <c r="G6" s="106">
        <v>1668538</v>
      </c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465000</v>
      </c>
      <c r="F7" s="103">
        <v>333087</v>
      </c>
      <c r="G7" s="108">
        <v>333087</v>
      </c>
    </row>
    <row r="8" spans="1:7" ht="15" x14ac:dyDescent="0.25">
      <c r="A8" s="32">
        <v>3</v>
      </c>
      <c r="B8" s="33" t="s">
        <v>102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20000</v>
      </c>
      <c r="F9" s="103">
        <v>11649</v>
      </c>
      <c r="G9" s="108">
        <v>11649</v>
      </c>
    </row>
    <row r="10" spans="1:7" ht="15" customHeight="1" thickBot="1" x14ac:dyDescent="0.3">
      <c r="A10" s="32">
        <v>5</v>
      </c>
      <c r="B10" s="33" t="s">
        <v>101</v>
      </c>
      <c r="C10" s="34" t="s">
        <v>67</v>
      </c>
      <c r="D10" s="35"/>
      <c r="E10" s="107">
        <v>7000</v>
      </c>
      <c r="F10" s="103">
        <v>6235</v>
      </c>
      <c r="G10" s="108">
        <v>6235</v>
      </c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3205000</v>
      </c>
      <c r="F12" s="116">
        <f>SUM(F13:F14)</f>
        <v>1978227</v>
      </c>
      <c r="G12" s="117">
        <f>SUM(G13:G14)</f>
        <v>1978227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10000</v>
      </c>
      <c r="F13" s="113">
        <f>F15+F17</f>
        <v>6000</v>
      </c>
      <c r="G13" s="114">
        <f>G15+G17</f>
        <v>6000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3195000</v>
      </c>
      <c r="F14" s="110">
        <f>F18</f>
        <v>1972227</v>
      </c>
      <c r="G14" s="111">
        <f>SUM(G18)</f>
        <v>1972227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10000</v>
      </c>
      <c r="F15" s="134">
        <v>6000</v>
      </c>
      <c r="G15" s="135">
        <v>6000</v>
      </c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3195000</v>
      </c>
      <c r="F16" s="131">
        <f>SUM(F17:F18)</f>
        <v>1972227</v>
      </c>
      <c r="G16" s="132">
        <f>SUM(G17:G18)</f>
        <v>1972227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3195000</v>
      </c>
      <c r="F18" s="110">
        <v>1972227</v>
      </c>
      <c r="G18" s="111">
        <v>1972227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443000</v>
      </c>
      <c r="F19" s="140">
        <f>SUM(F20:F23)</f>
        <v>335236</v>
      </c>
      <c r="G19" s="141">
        <f>SUM(G20:G23)</f>
        <v>335236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340000</v>
      </c>
      <c r="F20" s="137">
        <v>244913</v>
      </c>
      <c r="G20" s="138">
        <v>244913</v>
      </c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40000</v>
      </c>
      <c r="F21" s="119">
        <v>33068</v>
      </c>
      <c r="G21" s="125">
        <v>33068</v>
      </c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25000</v>
      </c>
      <c r="F22" s="120">
        <v>19285</v>
      </c>
      <c r="G22" s="127">
        <v>19285</v>
      </c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38000</v>
      </c>
      <c r="F23" s="143">
        <v>37970</v>
      </c>
      <c r="G23" s="144">
        <v>37970</v>
      </c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34000</v>
      </c>
      <c r="F24" s="140">
        <f>F25+F28</f>
        <v>13359</v>
      </c>
      <c r="G24" s="141">
        <f>G25+G28</f>
        <v>13359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5000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5000</v>
      </c>
      <c r="F26" s="118">
        <v>0</v>
      </c>
      <c r="G26" s="123">
        <v>0</v>
      </c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29000</v>
      </c>
      <c r="F28" s="121">
        <f>F29+F30+F35+F36</f>
        <v>13359</v>
      </c>
      <c r="G28" s="129">
        <f>G29+G30+G35+G36</f>
        <v>13359</v>
      </c>
    </row>
    <row r="29" spans="1:7" ht="15" x14ac:dyDescent="0.25">
      <c r="A29" s="53"/>
      <c r="B29" s="32"/>
      <c r="C29" s="84"/>
      <c r="D29" s="99" t="s">
        <v>88</v>
      </c>
      <c r="E29" s="107">
        <v>10000</v>
      </c>
      <c r="F29" s="103">
        <v>8086</v>
      </c>
      <c r="G29" s="108">
        <v>8086</v>
      </c>
    </row>
    <row r="30" spans="1:7" ht="15" x14ac:dyDescent="0.25">
      <c r="A30" s="53"/>
      <c r="B30" s="32"/>
      <c r="C30" s="84"/>
      <c r="D30" s="99" t="s">
        <v>97</v>
      </c>
      <c r="E30" s="158">
        <f>SUM(E31:E34)</f>
        <v>6000</v>
      </c>
      <c r="F30" s="103">
        <f>SUM(F31:F34)</f>
        <v>3273</v>
      </c>
      <c r="G30" s="162">
        <f t="shared" ref="G30" si="0">SUM(G31:G34)</f>
        <v>3273</v>
      </c>
    </row>
    <row r="31" spans="1:7" ht="15" x14ac:dyDescent="0.25">
      <c r="A31" s="53"/>
      <c r="B31" s="32"/>
      <c r="C31" s="84"/>
      <c r="D31" s="68" t="s">
        <v>80</v>
      </c>
      <c r="E31" s="136">
        <v>5000</v>
      </c>
      <c r="F31" s="137">
        <v>3273</v>
      </c>
      <c r="G31" s="138">
        <v>3273</v>
      </c>
    </row>
    <row r="32" spans="1:7" ht="15" x14ac:dyDescent="0.25">
      <c r="A32" s="53"/>
      <c r="B32" s="32"/>
      <c r="C32" s="84"/>
      <c r="D32" s="71" t="s">
        <v>81</v>
      </c>
      <c r="E32" s="124">
        <v>400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400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200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2000</v>
      </c>
      <c r="F35" s="103">
        <v>2000</v>
      </c>
      <c r="G35" s="108">
        <v>2000</v>
      </c>
    </row>
    <row r="36" spans="1:7" ht="15.75" thickBot="1" x14ac:dyDescent="0.3">
      <c r="A36" s="53"/>
      <c r="B36" s="85"/>
      <c r="C36" s="86"/>
      <c r="D36" s="102" t="s">
        <v>90</v>
      </c>
      <c r="E36" s="163">
        <v>11000</v>
      </c>
      <c r="F36" s="164"/>
      <c r="G36" s="165"/>
    </row>
    <row r="37" spans="1:7" ht="13.5" thickBot="1" x14ac:dyDescent="0.25">
      <c r="A37" s="201" t="s">
        <v>105</v>
      </c>
      <c r="B37" s="202"/>
      <c r="C37" s="87" t="s">
        <v>78</v>
      </c>
      <c r="D37" s="88"/>
      <c r="E37" s="145">
        <v>222000</v>
      </c>
      <c r="F37" s="146">
        <v>110000</v>
      </c>
      <c r="G37" s="147">
        <v>110000</v>
      </c>
    </row>
    <row r="38" spans="1:7" ht="13.5" thickBot="1" x14ac:dyDescent="0.25">
      <c r="A38" s="201" t="s">
        <v>106</v>
      </c>
      <c r="B38" s="202"/>
      <c r="C38" s="87" t="s">
        <v>78</v>
      </c>
      <c r="D38" s="88"/>
      <c r="E38" s="145">
        <v>120000</v>
      </c>
      <c r="F38" s="146">
        <v>120000</v>
      </c>
      <c r="G38" s="147">
        <v>120000</v>
      </c>
    </row>
    <row r="39" spans="1:7" ht="13.5" thickBot="1" x14ac:dyDescent="0.25">
      <c r="A39" s="179" t="s">
        <v>107</v>
      </c>
      <c r="B39" s="180"/>
      <c r="C39" s="87" t="s">
        <v>78</v>
      </c>
      <c r="D39" s="88"/>
      <c r="E39" s="145">
        <v>300000</v>
      </c>
      <c r="F39" s="146">
        <v>300000</v>
      </c>
      <c r="G39" s="147">
        <v>300000</v>
      </c>
    </row>
    <row r="40" spans="1:7" ht="13.5" thickBot="1" x14ac:dyDescent="0.25">
      <c r="A40" s="179" t="s">
        <v>114</v>
      </c>
      <c r="B40" s="180"/>
      <c r="C40" s="87" t="s">
        <v>78</v>
      </c>
      <c r="D40" s="88"/>
      <c r="E40" s="145">
        <v>921000</v>
      </c>
      <c r="F40" s="146">
        <v>90200</v>
      </c>
      <c r="G40" s="147">
        <v>90200</v>
      </c>
    </row>
    <row r="41" spans="1:7" ht="13.5" thickBot="1" x14ac:dyDescent="0.25">
      <c r="A41" s="201" t="s">
        <v>112</v>
      </c>
      <c r="B41" s="202"/>
      <c r="C41" s="87" t="s">
        <v>78</v>
      </c>
      <c r="D41" s="88"/>
      <c r="E41" s="145">
        <v>4000</v>
      </c>
      <c r="F41" s="146">
        <v>3809</v>
      </c>
      <c r="G41" s="147">
        <v>3809</v>
      </c>
    </row>
    <row r="42" spans="1:7" ht="13.5" thickBot="1" x14ac:dyDescent="0.25">
      <c r="A42" s="201" t="s">
        <v>113</v>
      </c>
      <c r="B42" s="202"/>
      <c r="C42" s="87" t="s">
        <v>78</v>
      </c>
      <c r="D42" s="88"/>
      <c r="E42" s="148">
        <v>41000</v>
      </c>
      <c r="F42" s="149">
        <v>38014</v>
      </c>
      <c r="G42" s="150">
        <v>38014</v>
      </c>
    </row>
    <row r="43" spans="1:7" ht="15.75" thickBot="1" x14ac:dyDescent="0.3">
      <c r="A43" s="23"/>
      <c r="B43" s="23"/>
      <c r="C43" s="23"/>
      <c r="D43" s="89" t="s">
        <v>93</v>
      </c>
      <c r="E43" s="154">
        <f>SUM(E6,E7,E8,E9,E10,E11,E15,E25)</f>
        <v>3042000</v>
      </c>
      <c r="F43" s="154">
        <f>SUM(F6,F7,F8,F9,F10,F11,F15,F25)</f>
        <v>2025509</v>
      </c>
      <c r="G43" s="155">
        <f>SUM(G6,G7,G8,G9,G10,G11,G15,G25)</f>
        <v>2025509</v>
      </c>
    </row>
    <row r="44" spans="1:7" ht="15.75" thickBot="1" x14ac:dyDescent="0.3">
      <c r="A44" s="23"/>
      <c r="B44" s="23"/>
      <c r="C44" s="23"/>
      <c r="D44" s="90" t="s">
        <v>94</v>
      </c>
      <c r="E44" s="156">
        <f>SUM(E16,E19,E28,E37,E38,E41,E42,E39,E40)</f>
        <v>5275000</v>
      </c>
      <c r="F44" s="178">
        <f>SUM(F16,F19,F28,F37,F38,F39,F41,F42,F3,F40)</f>
        <v>2982845</v>
      </c>
      <c r="G44" s="157">
        <f>SUM(G16,G19,G28,G37,G38,G41,G42,G39,G40)</f>
        <v>2982845</v>
      </c>
    </row>
    <row r="45" spans="1:7" ht="16.5" thickBot="1" x14ac:dyDescent="0.3">
      <c r="A45" s="23"/>
      <c r="B45" s="23"/>
      <c r="C45" s="23"/>
      <c r="D45" s="91" t="s">
        <v>95</v>
      </c>
      <c r="E45" s="151">
        <f>SUM(E43:E44)</f>
        <v>8317000</v>
      </c>
      <c r="F45" s="152">
        <f>SUM(F43:F44)</f>
        <v>5008354</v>
      </c>
      <c r="G45" s="153">
        <f>SUM(G43:G44)</f>
        <v>5008354</v>
      </c>
    </row>
  </sheetData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7CA2-42A3-4810-8D49-A0D70B1DD7C7}">
  <dimension ref="A1:G45"/>
  <sheetViews>
    <sheetView tabSelected="1" topLeftCell="A25" zoomScale="145" zoomScaleNormal="145" workbookViewId="0">
      <selection activeCell="I38" sqref="I38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 t="s">
        <v>119</v>
      </c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90">
        <v>2020</v>
      </c>
      <c r="F3" s="191"/>
      <c r="G3" s="192"/>
    </row>
    <row r="4" spans="1:7" ht="13.5" customHeight="1" thickBot="1" x14ac:dyDescent="0.25">
      <c r="A4" s="193" t="s">
        <v>58</v>
      </c>
      <c r="B4" s="195" t="s">
        <v>59</v>
      </c>
      <c r="C4" s="197" t="s">
        <v>60</v>
      </c>
      <c r="D4" s="199" t="s">
        <v>61</v>
      </c>
      <c r="E4" s="203" t="s">
        <v>62</v>
      </c>
      <c r="F4" s="204"/>
      <c r="G4" s="205"/>
    </row>
    <row r="5" spans="1:7" ht="13.5" thickBot="1" x14ac:dyDescent="0.25">
      <c r="A5" s="194"/>
      <c r="B5" s="196"/>
      <c r="C5" s="198"/>
      <c r="D5" s="200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2935000</v>
      </c>
      <c r="F6" s="105">
        <v>2299417</v>
      </c>
      <c r="G6" s="106">
        <v>2299417</v>
      </c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450000</v>
      </c>
      <c r="F7" s="103">
        <v>443203</v>
      </c>
      <c r="G7" s="108">
        <v>443200</v>
      </c>
    </row>
    <row r="8" spans="1:7" ht="15" hidden="1" x14ac:dyDescent="0.25">
      <c r="A8" s="32">
        <v>3</v>
      </c>
      <c r="B8" s="33" t="s">
        <v>102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20000</v>
      </c>
      <c r="F9" s="103">
        <v>19695</v>
      </c>
      <c r="G9" s="108">
        <v>19694</v>
      </c>
    </row>
    <row r="10" spans="1:7" ht="15" customHeight="1" thickBot="1" x14ac:dyDescent="0.3">
      <c r="A10" s="32">
        <v>5</v>
      </c>
      <c r="B10" s="33" t="s">
        <v>101</v>
      </c>
      <c r="C10" s="34" t="s">
        <v>67</v>
      </c>
      <c r="D10" s="35"/>
      <c r="E10" s="107">
        <v>7000</v>
      </c>
      <c r="F10" s="103">
        <v>6971</v>
      </c>
      <c r="G10" s="108">
        <v>6970</v>
      </c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3205000</v>
      </c>
      <c r="F12" s="116">
        <f>SUM(F13:F14)</f>
        <v>2416715</v>
      </c>
      <c r="G12" s="117">
        <f>SUM(G13:G14)</f>
        <v>2416714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10000</v>
      </c>
      <c r="F13" s="113">
        <f>F15+F17</f>
        <v>8441</v>
      </c>
      <c r="G13" s="114">
        <f>G15+G17</f>
        <v>8440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3195000</v>
      </c>
      <c r="F14" s="110">
        <f>F18</f>
        <v>2408274</v>
      </c>
      <c r="G14" s="111">
        <f>SUM(G18)</f>
        <v>2408274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10000</v>
      </c>
      <c r="F15" s="134">
        <v>8441</v>
      </c>
      <c r="G15" s="135">
        <v>8440</v>
      </c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3195000</v>
      </c>
      <c r="F16" s="131">
        <f>SUM(F17:F18)</f>
        <v>2408274</v>
      </c>
      <c r="G16" s="132">
        <f>SUM(G17:G18)</f>
        <v>2408274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3195000</v>
      </c>
      <c r="F18" s="110">
        <v>2408274</v>
      </c>
      <c r="G18" s="111">
        <v>2408274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439000</v>
      </c>
      <c r="F19" s="140">
        <f>SUM(F20:F23)</f>
        <v>430129</v>
      </c>
      <c r="G19" s="141">
        <f>SUM(G20:G23)</f>
        <v>430129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340000</v>
      </c>
      <c r="F20" s="137">
        <v>331671</v>
      </c>
      <c r="G20" s="138">
        <v>331671</v>
      </c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36000</v>
      </c>
      <c r="F21" s="119">
        <v>35934</v>
      </c>
      <c r="G21" s="125">
        <v>35934</v>
      </c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25000</v>
      </c>
      <c r="F22" s="120">
        <v>24554</v>
      </c>
      <c r="G22" s="127">
        <v>24554</v>
      </c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38000</v>
      </c>
      <c r="F23" s="143">
        <v>37970</v>
      </c>
      <c r="G23" s="144">
        <v>37970</v>
      </c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28000</v>
      </c>
      <c r="F24" s="140">
        <f>F25+F28</f>
        <v>26110</v>
      </c>
      <c r="G24" s="141">
        <f>G25+G28</f>
        <v>26110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0</v>
      </c>
      <c r="F26" s="118">
        <v>0</v>
      </c>
      <c r="G26" s="123">
        <v>0</v>
      </c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28000</v>
      </c>
      <c r="F28" s="121">
        <f>F29+F30+F35+F36</f>
        <v>26110</v>
      </c>
      <c r="G28" s="129">
        <f>G29+G30+G35+G36</f>
        <v>26110</v>
      </c>
    </row>
    <row r="29" spans="1:7" ht="15" x14ac:dyDescent="0.25">
      <c r="A29" s="53"/>
      <c r="B29" s="32"/>
      <c r="C29" s="84"/>
      <c r="D29" s="99" t="s">
        <v>88</v>
      </c>
      <c r="E29" s="107">
        <v>10000</v>
      </c>
      <c r="F29" s="103">
        <v>9993</v>
      </c>
      <c r="G29" s="108">
        <v>9993</v>
      </c>
    </row>
    <row r="30" spans="1:7" ht="15" x14ac:dyDescent="0.25">
      <c r="A30" s="53"/>
      <c r="B30" s="32"/>
      <c r="C30" s="84"/>
      <c r="D30" s="99" t="s">
        <v>97</v>
      </c>
      <c r="E30" s="158">
        <f>SUM(E31:E34)</f>
        <v>5000</v>
      </c>
      <c r="F30" s="103">
        <f>SUM(F31:F34)</f>
        <v>3273</v>
      </c>
      <c r="G30" s="162">
        <f t="shared" ref="G30" si="0">SUM(G31:G34)</f>
        <v>3273</v>
      </c>
    </row>
    <row r="31" spans="1:7" ht="15" x14ac:dyDescent="0.25">
      <c r="A31" s="53"/>
      <c r="B31" s="32"/>
      <c r="C31" s="84"/>
      <c r="D31" s="68" t="s">
        <v>80</v>
      </c>
      <c r="E31" s="136">
        <v>5000</v>
      </c>
      <c r="F31" s="137">
        <v>3273</v>
      </c>
      <c r="G31" s="138">
        <v>3273</v>
      </c>
    </row>
    <row r="32" spans="1:7" ht="15" x14ac:dyDescent="0.25">
      <c r="A32" s="53"/>
      <c r="B32" s="32"/>
      <c r="C32" s="84"/>
      <c r="D32" s="71" t="s">
        <v>81</v>
      </c>
      <c r="E32" s="124">
        <v>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0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2000</v>
      </c>
      <c r="F35" s="103">
        <v>2000</v>
      </c>
      <c r="G35" s="108">
        <v>2000</v>
      </c>
    </row>
    <row r="36" spans="1:7" ht="15.75" thickBot="1" x14ac:dyDescent="0.3">
      <c r="A36" s="53"/>
      <c r="B36" s="85"/>
      <c r="C36" s="86"/>
      <c r="D36" s="102" t="s">
        <v>90</v>
      </c>
      <c r="E36" s="163">
        <v>11000</v>
      </c>
      <c r="F36" s="164">
        <v>10844</v>
      </c>
      <c r="G36" s="165">
        <v>10844</v>
      </c>
    </row>
    <row r="37" spans="1:7" ht="13.5" thickBot="1" x14ac:dyDescent="0.25">
      <c r="A37" s="201" t="s">
        <v>105</v>
      </c>
      <c r="B37" s="202"/>
      <c r="C37" s="87" t="s">
        <v>78</v>
      </c>
      <c r="D37" s="88"/>
      <c r="E37" s="145">
        <v>222000</v>
      </c>
      <c r="F37" s="146">
        <v>222000</v>
      </c>
      <c r="G37" s="147">
        <v>222000</v>
      </c>
    </row>
    <row r="38" spans="1:7" ht="13.5" thickBot="1" x14ac:dyDescent="0.25">
      <c r="A38" s="201" t="s">
        <v>106</v>
      </c>
      <c r="B38" s="202"/>
      <c r="C38" s="87" t="s">
        <v>78</v>
      </c>
      <c r="D38" s="88"/>
      <c r="E38" s="145">
        <v>120000</v>
      </c>
      <c r="F38" s="146">
        <v>120000</v>
      </c>
      <c r="G38" s="147">
        <v>120000</v>
      </c>
    </row>
    <row r="39" spans="1:7" ht="13.5" thickBot="1" x14ac:dyDescent="0.25">
      <c r="A39" s="179" t="s">
        <v>107</v>
      </c>
      <c r="B39" s="180"/>
      <c r="C39" s="87" t="s">
        <v>78</v>
      </c>
      <c r="D39" s="88"/>
      <c r="E39" s="145">
        <v>300000</v>
      </c>
      <c r="F39" s="146">
        <v>300000</v>
      </c>
      <c r="G39" s="147">
        <v>300000</v>
      </c>
    </row>
    <row r="40" spans="1:7" ht="13.5" thickBot="1" x14ac:dyDescent="0.25">
      <c r="A40" s="179" t="s">
        <v>114</v>
      </c>
      <c r="B40" s="180"/>
      <c r="C40" s="87" t="s">
        <v>78</v>
      </c>
      <c r="D40" s="88"/>
      <c r="E40" s="145">
        <v>766000</v>
      </c>
      <c r="F40" s="146">
        <v>427800</v>
      </c>
      <c r="G40" s="147">
        <v>427800</v>
      </c>
    </row>
    <row r="41" spans="1:7" ht="13.5" thickBot="1" x14ac:dyDescent="0.25">
      <c r="A41" s="201" t="s">
        <v>112</v>
      </c>
      <c r="B41" s="202"/>
      <c r="C41" s="87" t="s">
        <v>78</v>
      </c>
      <c r="D41" s="88"/>
      <c r="E41" s="145">
        <v>4000</v>
      </c>
      <c r="F41" s="146">
        <v>3809</v>
      </c>
      <c r="G41" s="147">
        <v>3809</v>
      </c>
    </row>
    <row r="42" spans="1:7" ht="13.5" thickBot="1" x14ac:dyDescent="0.25">
      <c r="A42" s="201" t="s">
        <v>113</v>
      </c>
      <c r="B42" s="202"/>
      <c r="C42" s="87" t="s">
        <v>78</v>
      </c>
      <c r="D42" s="88"/>
      <c r="E42" s="148">
        <v>41000</v>
      </c>
      <c r="F42" s="149">
        <v>39674</v>
      </c>
      <c r="G42" s="150">
        <v>39674</v>
      </c>
    </row>
    <row r="43" spans="1:7" ht="15.75" thickBot="1" x14ac:dyDescent="0.3">
      <c r="A43" s="23"/>
      <c r="B43" s="23"/>
      <c r="C43" s="23"/>
      <c r="D43" s="89" t="s">
        <v>93</v>
      </c>
      <c r="E43" s="154">
        <f>SUM(E6,E7,E8,E9,E10,E11,E15,E25)</f>
        <v>3422000</v>
      </c>
      <c r="F43" s="154">
        <f>SUM(F6,F7,F8,F9,F10,F11,F15,F25)</f>
        <v>2777727</v>
      </c>
      <c r="G43" s="155">
        <f>SUM(G6,G7,G8,G9,G10,G11,G15,G25)</f>
        <v>2777721</v>
      </c>
    </row>
    <row r="44" spans="1:7" ht="15.75" thickBot="1" x14ac:dyDescent="0.3">
      <c r="A44" s="23"/>
      <c r="B44" s="23"/>
      <c r="C44" s="23"/>
      <c r="D44" s="90" t="s">
        <v>94</v>
      </c>
      <c r="E44" s="156">
        <f>SUM(E16,E19,E28,E37,E38,E41,E42,E39,E40)</f>
        <v>5115000</v>
      </c>
      <c r="F44" s="178">
        <f>SUM(F16,F19,F28,F37,F38,F39,F41,F42,F3,F40)</f>
        <v>3977796</v>
      </c>
      <c r="G44" s="157">
        <f>SUM(G16,G19,G28,G37,G38,G41,G42,G39,G40)</f>
        <v>3977796</v>
      </c>
    </row>
    <row r="45" spans="1:7" ht="16.5" thickBot="1" x14ac:dyDescent="0.3">
      <c r="A45" s="23"/>
      <c r="B45" s="23"/>
      <c r="C45" s="23"/>
      <c r="D45" s="91" t="s">
        <v>95</v>
      </c>
      <c r="E45" s="151">
        <f>SUM(E43:E44)</f>
        <v>8537000</v>
      </c>
      <c r="F45" s="152">
        <f>SUM(F43:F44)</f>
        <v>6755523</v>
      </c>
      <c r="G45" s="153">
        <f>SUM(G43:G44)</f>
        <v>6755517</v>
      </c>
    </row>
  </sheetData>
  <mergeCells count="10">
    <mergeCell ref="A37:B37"/>
    <mergeCell ref="A38:B38"/>
    <mergeCell ref="A41:B41"/>
    <mergeCell ref="A42:B42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C6DAA-8942-42E3-9ACD-33576A27F37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zoomScale="120" zoomScaleNormal="120" workbookViewId="0">
      <selection activeCell="J15" sqref="J15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/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90">
        <v>2020</v>
      </c>
      <c r="F3" s="191"/>
      <c r="G3" s="192"/>
    </row>
    <row r="4" spans="1:7" ht="13.5" customHeight="1" thickBot="1" x14ac:dyDescent="0.25">
      <c r="A4" s="193" t="s">
        <v>58</v>
      </c>
      <c r="B4" s="195" t="s">
        <v>59</v>
      </c>
      <c r="C4" s="197" t="s">
        <v>60</v>
      </c>
      <c r="D4" s="199" t="s">
        <v>61</v>
      </c>
      <c r="E4" s="203" t="s">
        <v>62</v>
      </c>
      <c r="F4" s="204"/>
      <c r="G4" s="205"/>
    </row>
    <row r="5" spans="1:7" ht="13.5" thickBot="1" x14ac:dyDescent="0.25">
      <c r="A5" s="194"/>
      <c r="B5" s="196"/>
      <c r="C5" s="198"/>
      <c r="D5" s="200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1000000</v>
      </c>
      <c r="F6" s="105"/>
      <c r="G6" s="106"/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20000</v>
      </c>
      <c r="F7" s="103"/>
      <c r="G7" s="108"/>
    </row>
    <row r="8" spans="1:7" ht="15" x14ac:dyDescent="0.25">
      <c r="A8" s="32">
        <v>3</v>
      </c>
      <c r="B8" s="33" t="s">
        <v>98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2000</v>
      </c>
      <c r="F9" s="103"/>
      <c r="G9" s="108"/>
    </row>
    <row r="10" spans="1:7" ht="15.75" thickBot="1" x14ac:dyDescent="0.3">
      <c r="A10" s="32">
        <v>5</v>
      </c>
      <c r="B10" s="33" t="s">
        <v>101</v>
      </c>
      <c r="C10" s="34" t="s">
        <v>67</v>
      </c>
      <c r="D10" s="35"/>
      <c r="E10" s="107">
        <v>2000</v>
      </c>
      <c r="F10" s="103"/>
      <c r="G10" s="108"/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487000</v>
      </c>
      <c r="F12" s="116">
        <f>SUM(F13:F14)</f>
        <v>24372</v>
      </c>
      <c r="G12" s="117">
        <f>SUM(G13:G14)</f>
        <v>24372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2000</v>
      </c>
      <c r="F13" s="113">
        <f>F15+F17</f>
        <v>0</v>
      </c>
      <c r="G13" s="114">
        <f>G15+G17</f>
        <v>0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485000</v>
      </c>
      <c r="F14" s="110">
        <f>F18</f>
        <v>24372</v>
      </c>
      <c r="G14" s="111">
        <f>SUM(G18)</f>
        <v>24372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2000</v>
      </c>
      <c r="F15" s="134"/>
      <c r="G15" s="135"/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485000</v>
      </c>
      <c r="F16" s="131">
        <f>SUM(F17:F18)</f>
        <v>24372</v>
      </c>
      <c r="G16" s="132">
        <f>SUM(G17:G18)</f>
        <v>24372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485000</v>
      </c>
      <c r="F18" s="110">
        <v>24372</v>
      </c>
      <c r="G18" s="111">
        <v>24372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54000</v>
      </c>
      <c r="F19" s="140">
        <f>SUM(F20:F23)</f>
        <v>0</v>
      </c>
      <c r="G19" s="141">
        <f>SUM(G20:G23)</f>
        <v>0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39250</v>
      </c>
      <c r="F20" s="137"/>
      <c r="G20" s="138"/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4375</v>
      </c>
      <c r="F21" s="119"/>
      <c r="G21" s="125"/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5125</v>
      </c>
      <c r="F22" s="120"/>
      <c r="G22" s="127"/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5250</v>
      </c>
      <c r="F23" s="143"/>
      <c r="G23" s="144"/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7000</v>
      </c>
      <c r="F24" s="140">
        <f>F25+F28</f>
        <v>0</v>
      </c>
      <c r="G24" s="141">
        <f>G25+G28</f>
        <v>0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0</v>
      </c>
      <c r="F26" s="118"/>
      <c r="G26" s="123"/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7000</v>
      </c>
      <c r="F28" s="121">
        <f>F29+F30+F35+F36</f>
        <v>0</v>
      </c>
      <c r="G28" s="129">
        <f>G29+G30+G35+G36</f>
        <v>0</v>
      </c>
    </row>
    <row r="29" spans="1:7" ht="15" x14ac:dyDescent="0.25">
      <c r="A29" s="53"/>
      <c r="B29" s="32"/>
      <c r="C29" s="84"/>
      <c r="D29" s="99" t="s">
        <v>88</v>
      </c>
      <c r="E29" s="107">
        <v>5000</v>
      </c>
      <c r="F29" s="103"/>
      <c r="G29" s="108"/>
    </row>
    <row r="30" spans="1:7" ht="15" x14ac:dyDescent="0.25">
      <c r="A30" s="53"/>
      <c r="B30" s="32"/>
      <c r="C30" s="84"/>
      <c r="D30" s="99" t="s">
        <v>97</v>
      </c>
      <c r="E30" s="158">
        <f>SUM(E31:E34)</f>
        <v>2000</v>
      </c>
      <c r="F30" s="103">
        <f>SUM(F31:F34)</f>
        <v>0</v>
      </c>
      <c r="G30" s="162">
        <f t="shared" ref="G30" si="0">SUM(G31:G34)</f>
        <v>0</v>
      </c>
    </row>
    <row r="31" spans="1:7" ht="15" x14ac:dyDescent="0.25">
      <c r="A31" s="53"/>
      <c r="B31" s="32"/>
      <c r="C31" s="84"/>
      <c r="D31" s="68" t="s">
        <v>80</v>
      </c>
      <c r="E31" s="136">
        <v>1125</v>
      </c>
      <c r="F31" s="137"/>
      <c r="G31" s="138"/>
    </row>
    <row r="32" spans="1:7" ht="15" x14ac:dyDescent="0.25">
      <c r="A32" s="53"/>
      <c r="B32" s="32"/>
      <c r="C32" s="84"/>
      <c r="D32" s="71" t="s">
        <v>81</v>
      </c>
      <c r="E32" s="124">
        <v>350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350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175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0</v>
      </c>
      <c r="F35" s="103"/>
      <c r="G35" s="108"/>
    </row>
    <row r="36" spans="1:7" ht="15.75" thickBot="1" x14ac:dyDescent="0.3">
      <c r="A36" s="53"/>
      <c r="B36" s="85"/>
      <c r="C36" s="86"/>
      <c r="D36" s="102" t="s">
        <v>90</v>
      </c>
      <c r="E36" s="163">
        <v>0</v>
      </c>
      <c r="F36" s="164"/>
      <c r="G36" s="165"/>
    </row>
    <row r="37" spans="1:7" ht="13.5" thickBot="1" x14ac:dyDescent="0.25">
      <c r="A37" s="201" t="s">
        <v>91</v>
      </c>
      <c r="B37" s="202"/>
      <c r="C37" s="87" t="s">
        <v>78</v>
      </c>
      <c r="D37" s="88"/>
      <c r="E37" s="145">
        <v>74000</v>
      </c>
      <c r="F37" s="146"/>
      <c r="G37" s="147"/>
    </row>
    <row r="38" spans="1:7" ht="13.5" thickBot="1" x14ac:dyDescent="0.25">
      <c r="A38" s="201" t="s">
        <v>96</v>
      </c>
      <c r="B38" s="202"/>
      <c r="C38" s="87" t="s">
        <v>78</v>
      </c>
      <c r="D38" s="88"/>
      <c r="E38" s="145">
        <v>120000</v>
      </c>
      <c r="F38" s="146"/>
      <c r="G38" s="147"/>
    </row>
    <row r="39" spans="1:7" ht="13.5" thickBot="1" x14ac:dyDescent="0.25">
      <c r="A39" s="201" t="s">
        <v>99</v>
      </c>
      <c r="B39" s="202"/>
      <c r="C39" s="87" t="s">
        <v>78</v>
      </c>
      <c r="D39" s="88"/>
      <c r="E39" s="145">
        <v>4000</v>
      </c>
      <c r="F39" s="146"/>
      <c r="G39" s="147"/>
    </row>
    <row r="40" spans="1:7" ht="13.5" thickBot="1" x14ac:dyDescent="0.25">
      <c r="A40" s="201" t="s">
        <v>92</v>
      </c>
      <c r="B40" s="202"/>
      <c r="C40" s="87" t="s">
        <v>78</v>
      </c>
      <c r="D40" s="88"/>
      <c r="E40" s="148">
        <v>15000</v>
      </c>
      <c r="F40" s="149"/>
      <c r="G40" s="150"/>
    </row>
    <row r="41" spans="1:7" ht="15.75" thickBot="1" x14ac:dyDescent="0.3">
      <c r="A41" s="23"/>
      <c r="B41" s="23"/>
      <c r="C41" s="23"/>
      <c r="D41" s="89" t="s">
        <v>93</v>
      </c>
      <c r="E41" s="154">
        <f>SUM(E6,E7,E8,E9,E10,E11,E15,E25)</f>
        <v>1026000</v>
      </c>
      <c r="F41" s="154">
        <f>SUM(F6,F7,F8,F9,F10,F11,F15,F25)</f>
        <v>0</v>
      </c>
      <c r="G41" s="155">
        <f>SUM(G6,G7,G8,G9,G10,G11,G15,G25)</f>
        <v>0</v>
      </c>
    </row>
    <row r="42" spans="1:7" ht="15.75" thickBot="1" x14ac:dyDescent="0.3">
      <c r="A42" s="23"/>
      <c r="B42" s="23"/>
      <c r="C42" s="23"/>
      <c r="D42" s="90" t="s">
        <v>94</v>
      </c>
      <c r="E42" s="156">
        <f>SUM(E16,E19,E28,E37,E38,E39,E40)</f>
        <v>759000</v>
      </c>
      <c r="F42" s="156">
        <f>SUM(F16,F19,F28,F37,F38,F39,F40)</f>
        <v>24372</v>
      </c>
      <c r="G42" s="157">
        <f>SUM(G16,G19,G28,G37,G38,G39,G40)</f>
        <v>24372</v>
      </c>
    </row>
    <row r="43" spans="1:7" ht="16.5" thickBot="1" x14ac:dyDescent="0.3">
      <c r="A43" s="23"/>
      <c r="B43" s="23"/>
      <c r="C43" s="23"/>
      <c r="D43" s="91" t="s">
        <v>95</v>
      </c>
      <c r="E43" s="151">
        <f>SUM(E41:E42)</f>
        <v>1785000</v>
      </c>
      <c r="F43" s="152">
        <f>SUM(F41:F42)</f>
        <v>24372</v>
      </c>
      <c r="G43" s="153">
        <f>SUM(G41:G42)</f>
        <v>24372</v>
      </c>
    </row>
  </sheetData>
  <sheetProtection selectLockedCells="1" selectUnlockedCells="1"/>
  <mergeCells count="10">
    <mergeCell ref="A37:B37"/>
    <mergeCell ref="A38:B38"/>
    <mergeCell ref="A39:B39"/>
    <mergeCell ref="A40:B40"/>
    <mergeCell ref="E4:G4"/>
    <mergeCell ref="E3:G3"/>
    <mergeCell ref="A4:A5"/>
    <mergeCell ref="B4:B5"/>
    <mergeCell ref="C4:C5"/>
    <mergeCell ref="D4:D5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zoomScale="120" zoomScaleNormal="120"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 t="s">
        <v>103</v>
      </c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90">
        <v>2020</v>
      </c>
      <c r="F3" s="191"/>
      <c r="G3" s="192"/>
    </row>
    <row r="4" spans="1:7" ht="13.5" customHeight="1" thickBot="1" x14ac:dyDescent="0.25">
      <c r="A4" s="193" t="s">
        <v>58</v>
      </c>
      <c r="B4" s="195" t="s">
        <v>59</v>
      </c>
      <c r="C4" s="197" t="s">
        <v>60</v>
      </c>
      <c r="D4" s="199" t="s">
        <v>61</v>
      </c>
      <c r="E4" s="203" t="s">
        <v>62</v>
      </c>
      <c r="F4" s="204"/>
      <c r="G4" s="205"/>
    </row>
    <row r="5" spans="1:7" ht="13.5" thickBot="1" x14ac:dyDescent="0.25">
      <c r="A5" s="194"/>
      <c r="B5" s="196"/>
      <c r="C5" s="198"/>
      <c r="D5" s="200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1000000</v>
      </c>
      <c r="F6" s="105">
        <v>290165</v>
      </c>
      <c r="G6" s="106">
        <v>290165</v>
      </c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20000</v>
      </c>
      <c r="F7" s="103"/>
      <c r="G7" s="108"/>
    </row>
    <row r="8" spans="1:7" ht="15" x14ac:dyDescent="0.25">
      <c r="A8" s="32">
        <v>3</v>
      </c>
      <c r="B8" s="33" t="s">
        <v>102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2000</v>
      </c>
      <c r="F9" s="103"/>
      <c r="G9" s="108"/>
    </row>
    <row r="10" spans="1:7" ht="15" customHeight="1" thickBot="1" x14ac:dyDescent="0.3">
      <c r="A10" s="32">
        <v>5</v>
      </c>
      <c r="B10" s="33" t="s">
        <v>101</v>
      </c>
      <c r="C10" s="34" t="s">
        <v>67</v>
      </c>
      <c r="D10" s="35"/>
      <c r="E10" s="107">
        <v>2000</v>
      </c>
      <c r="F10" s="103">
        <v>288</v>
      </c>
      <c r="G10" s="108">
        <v>288</v>
      </c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487000</v>
      </c>
      <c r="F12" s="116">
        <f>SUM(F13:F14)</f>
        <v>50147</v>
      </c>
      <c r="G12" s="117">
        <f>SUM(G13:G14)</f>
        <v>50147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2000</v>
      </c>
      <c r="F13" s="113">
        <f>F15+F17</f>
        <v>0</v>
      </c>
      <c r="G13" s="114">
        <f>G15+G17</f>
        <v>0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485000</v>
      </c>
      <c r="F14" s="110">
        <f>F18</f>
        <v>50147</v>
      </c>
      <c r="G14" s="111">
        <f>SUM(G18)</f>
        <v>50147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2000</v>
      </c>
      <c r="F15" s="134"/>
      <c r="G15" s="135"/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485000</v>
      </c>
      <c r="F16" s="131">
        <f>SUM(F17:F18)</f>
        <v>50147</v>
      </c>
      <c r="G16" s="132">
        <f>SUM(G17:G18)</f>
        <v>50147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485000</v>
      </c>
      <c r="F18" s="110">
        <v>50147</v>
      </c>
      <c r="G18" s="111">
        <v>50147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54000</v>
      </c>
      <c r="F19" s="140">
        <f>SUM(F20:F23)</f>
        <v>0</v>
      </c>
      <c r="G19" s="141">
        <f>SUM(G20:G23)</f>
        <v>0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39250</v>
      </c>
      <c r="F20" s="137"/>
      <c r="G20" s="138"/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4375</v>
      </c>
      <c r="F21" s="119"/>
      <c r="G21" s="125"/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5125</v>
      </c>
      <c r="F22" s="120"/>
      <c r="G22" s="127"/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5250</v>
      </c>
      <c r="F23" s="143"/>
      <c r="G23" s="144"/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7000</v>
      </c>
      <c r="F24" s="140">
        <f>F25+F28</f>
        <v>0</v>
      </c>
      <c r="G24" s="141">
        <f>G25+G28</f>
        <v>0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0</v>
      </c>
      <c r="F26" s="118"/>
      <c r="G26" s="123"/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7000</v>
      </c>
      <c r="F28" s="121">
        <f>F29+F30+F35+F36</f>
        <v>0</v>
      </c>
      <c r="G28" s="129">
        <f>G29+G30+G35+G36</f>
        <v>0</v>
      </c>
    </row>
    <row r="29" spans="1:7" ht="15" x14ac:dyDescent="0.25">
      <c r="A29" s="53"/>
      <c r="B29" s="32"/>
      <c r="C29" s="84"/>
      <c r="D29" s="99" t="s">
        <v>88</v>
      </c>
      <c r="E29" s="107">
        <v>5000</v>
      </c>
      <c r="F29" s="103"/>
      <c r="G29" s="108"/>
    </row>
    <row r="30" spans="1:7" ht="15" x14ac:dyDescent="0.25">
      <c r="A30" s="53"/>
      <c r="B30" s="32"/>
      <c r="C30" s="84"/>
      <c r="D30" s="99" t="s">
        <v>97</v>
      </c>
      <c r="E30" s="158">
        <f>SUM(E31:E34)</f>
        <v>2000</v>
      </c>
      <c r="F30" s="103">
        <f>SUM(F31:F34)</f>
        <v>0</v>
      </c>
      <c r="G30" s="162">
        <f t="shared" ref="G30" si="0">SUM(G31:G34)</f>
        <v>0</v>
      </c>
    </row>
    <row r="31" spans="1:7" ht="15" x14ac:dyDescent="0.25">
      <c r="A31" s="53"/>
      <c r="B31" s="32"/>
      <c r="C31" s="84"/>
      <c r="D31" s="68" t="s">
        <v>80</v>
      </c>
      <c r="E31" s="136">
        <v>1125</v>
      </c>
      <c r="F31" s="137"/>
      <c r="G31" s="138"/>
    </row>
    <row r="32" spans="1:7" ht="15" x14ac:dyDescent="0.25">
      <c r="A32" s="53"/>
      <c r="B32" s="32"/>
      <c r="C32" s="84"/>
      <c r="D32" s="71" t="s">
        <v>81</v>
      </c>
      <c r="E32" s="124">
        <v>350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350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175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0</v>
      </c>
      <c r="F35" s="103"/>
      <c r="G35" s="108"/>
    </row>
    <row r="36" spans="1:7" ht="15.75" thickBot="1" x14ac:dyDescent="0.3">
      <c r="A36" s="53"/>
      <c r="B36" s="85"/>
      <c r="C36" s="86"/>
      <c r="D36" s="102" t="s">
        <v>90</v>
      </c>
      <c r="E36" s="163">
        <v>0</v>
      </c>
      <c r="F36" s="164"/>
      <c r="G36" s="165"/>
    </row>
    <row r="37" spans="1:7" ht="13.5" thickBot="1" x14ac:dyDescent="0.25">
      <c r="A37" s="201" t="s">
        <v>91</v>
      </c>
      <c r="B37" s="202"/>
      <c r="C37" s="87" t="s">
        <v>78</v>
      </c>
      <c r="D37" s="88"/>
      <c r="E37" s="145">
        <v>74000</v>
      </c>
      <c r="F37" s="146"/>
      <c r="G37" s="147"/>
    </row>
    <row r="38" spans="1:7" ht="13.5" thickBot="1" x14ac:dyDescent="0.25">
      <c r="A38" s="201" t="s">
        <v>96</v>
      </c>
      <c r="B38" s="202"/>
      <c r="C38" s="87" t="s">
        <v>78</v>
      </c>
      <c r="D38" s="88"/>
      <c r="E38" s="145">
        <v>120000</v>
      </c>
      <c r="F38" s="146"/>
      <c r="G38" s="147"/>
    </row>
    <row r="39" spans="1:7" ht="13.5" thickBot="1" x14ac:dyDescent="0.25">
      <c r="A39" s="201" t="s">
        <v>99</v>
      </c>
      <c r="B39" s="202"/>
      <c r="C39" s="87" t="s">
        <v>78</v>
      </c>
      <c r="D39" s="88"/>
      <c r="E39" s="145">
        <v>4000</v>
      </c>
      <c r="F39" s="146"/>
      <c r="G39" s="147"/>
    </row>
    <row r="40" spans="1:7" ht="13.5" thickBot="1" x14ac:dyDescent="0.25">
      <c r="A40" s="201" t="s">
        <v>92</v>
      </c>
      <c r="B40" s="202"/>
      <c r="C40" s="87" t="s">
        <v>78</v>
      </c>
      <c r="D40" s="88"/>
      <c r="E40" s="148">
        <v>15000</v>
      </c>
      <c r="F40" s="149">
        <v>3071</v>
      </c>
      <c r="G40" s="150">
        <v>3071</v>
      </c>
    </row>
    <row r="41" spans="1:7" ht="15.75" thickBot="1" x14ac:dyDescent="0.3">
      <c r="A41" s="23"/>
      <c r="B41" s="23"/>
      <c r="C41" s="23"/>
      <c r="D41" s="89" t="s">
        <v>93</v>
      </c>
      <c r="E41" s="154">
        <f>SUM(E6,E7,E8,E9,E10,E11,E15,E25)</f>
        <v>1026000</v>
      </c>
      <c r="F41" s="154">
        <f>SUM(F6,F7,F8,F9,F10,F11,F15,F25)</f>
        <v>290453</v>
      </c>
      <c r="G41" s="155">
        <f>SUM(G6,G7,G8,G9,G10,G11,G15,G25)</f>
        <v>290453</v>
      </c>
    </row>
    <row r="42" spans="1:7" ht="15.75" thickBot="1" x14ac:dyDescent="0.3">
      <c r="A42" s="23"/>
      <c r="B42" s="23"/>
      <c r="C42" s="23"/>
      <c r="D42" s="90" t="s">
        <v>94</v>
      </c>
      <c r="E42" s="156">
        <f>SUM(E16,E19,E28,E37,E38,E39,E40)</f>
        <v>759000</v>
      </c>
      <c r="F42" s="156">
        <f>SUM(F16,F19,F28,F37,F38,F39,F40)</f>
        <v>53218</v>
      </c>
      <c r="G42" s="157">
        <f>SUM(G16,G19,G28,G37,G38,G39,G40)</f>
        <v>53218</v>
      </c>
    </row>
    <row r="43" spans="1:7" ht="16.5" thickBot="1" x14ac:dyDescent="0.3">
      <c r="A43" s="23"/>
      <c r="B43" s="23"/>
      <c r="C43" s="23"/>
      <c r="D43" s="91" t="s">
        <v>95</v>
      </c>
      <c r="E43" s="151">
        <f>SUM(E41:E42)</f>
        <v>1785000</v>
      </c>
      <c r="F43" s="152">
        <f>SUM(F41:F42)</f>
        <v>343671</v>
      </c>
      <c r="G43" s="153">
        <f>SUM(G41:G42)</f>
        <v>343671</v>
      </c>
    </row>
  </sheetData>
  <sheetProtection selectLockedCells="1" selectUnlockedCells="1"/>
  <mergeCells count="10">
    <mergeCell ref="A37:B37"/>
    <mergeCell ref="A38:B38"/>
    <mergeCell ref="A39:B39"/>
    <mergeCell ref="A40:B40"/>
    <mergeCell ref="E3:G3"/>
    <mergeCell ref="A4:A5"/>
    <mergeCell ref="B4:B5"/>
    <mergeCell ref="C4:C5"/>
    <mergeCell ref="D4:D5"/>
    <mergeCell ref="E4:G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zoomScale="120" zoomScaleNormal="120"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 t="s">
        <v>104</v>
      </c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90">
        <v>2020</v>
      </c>
      <c r="F3" s="191"/>
      <c r="G3" s="192"/>
    </row>
    <row r="4" spans="1:7" ht="13.5" customHeight="1" thickBot="1" x14ac:dyDescent="0.25">
      <c r="A4" s="193" t="s">
        <v>58</v>
      </c>
      <c r="B4" s="195" t="s">
        <v>59</v>
      </c>
      <c r="C4" s="197" t="s">
        <v>60</v>
      </c>
      <c r="D4" s="199" t="s">
        <v>61</v>
      </c>
      <c r="E4" s="203" t="s">
        <v>62</v>
      </c>
      <c r="F4" s="204"/>
      <c r="G4" s="205"/>
    </row>
    <row r="5" spans="1:7" ht="13.5" thickBot="1" x14ac:dyDescent="0.25">
      <c r="A5" s="194"/>
      <c r="B5" s="196"/>
      <c r="C5" s="198"/>
      <c r="D5" s="200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1435000</v>
      </c>
      <c r="F6" s="105">
        <v>1000000</v>
      </c>
      <c r="G6" s="106">
        <v>1000000</v>
      </c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168000</v>
      </c>
      <c r="F7" s="103">
        <v>264</v>
      </c>
      <c r="G7" s="108">
        <v>264</v>
      </c>
    </row>
    <row r="8" spans="1:7" ht="15" x14ac:dyDescent="0.25">
      <c r="A8" s="32">
        <v>3</v>
      </c>
      <c r="B8" s="33" t="s">
        <v>102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4000</v>
      </c>
      <c r="F9" s="103"/>
      <c r="G9" s="108"/>
    </row>
    <row r="10" spans="1:7" ht="15" customHeight="1" thickBot="1" x14ac:dyDescent="0.3">
      <c r="A10" s="32">
        <v>5</v>
      </c>
      <c r="B10" s="33" t="s">
        <v>101</v>
      </c>
      <c r="C10" s="34" t="s">
        <v>67</v>
      </c>
      <c r="D10" s="35"/>
      <c r="E10" s="107">
        <v>3000</v>
      </c>
      <c r="F10" s="103">
        <v>1500</v>
      </c>
      <c r="G10" s="108">
        <v>1500</v>
      </c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1441000</v>
      </c>
      <c r="F12" s="116">
        <f>SUM(F13:F14)</f>
        <v>272497</v>
      </c>
      <c r="G12" s="117">
        <f>SUM(G13:G14)</f>
        <v>272497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5000</v>
      </c>
      <c r="F13" s="113">
        <f>F15+F17</f>
        <v>943</v>
      </c>
      <c r="G13" s="114">
        <f>G15+G17</f>
        <v>943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1436000</v>
      </c>
      <c r="F14" s="110">
        <f>F18</f>
        <v>271554</v>
      </c>
      <c r="G14" s="111">
        <f>SUM(G18)</f>
        <v>271554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5000</v>
      </c>
      <c r="F15" s="134">
        <v>943</v>
      </c>
      <c r="G15" s="135">
        <v>943</v>
      </c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1436000</v>
      </c>
      <c r="F16" s="131">
        <f>SUM(F17:F18)</f>
        <v>271554</v>
      </c>
      <c r="G16" s="132">
        <f>SUM(G17:G18)</f>
        <v>271554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1436000</v>
      </c>
      <c r="F18" s="110">
        <v>271554</v>
      </c>
      <c r="G18" s="111">
        <v>271554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69000</v>
      </c>
      <c r="F19" s="140">
        <f>SUM(F20:F23)</f>
        <v>22246</v>
      </c>
      <c r="G19" s="141">
        <f>SUM(G20:G23)</f>
        <v>22246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39250</v>
      </c>
      <c r="F20" s="137">
        <v>17920</v>
      </c>
      <c r="G20" s="138">
        <v>17920</v>
      </c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19375</v>
      </c>
      <c r="F21" s="119">
        <v>3140</v>
      </c>
      <c r="G21" s="125">
        <v>3140</v>
      </c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5125</v>
      </c>
      <c r="F22" s="120">
        <v>0</v>
      </c>
      <c r="G22" s="127">
        <v>0</v>
      </c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5250</v>
      </c>
      <c r="F23" s="143">
        <v>1186</v>
      </c>
      <c r="G23" s="144">
        <v>1186</v>
      </c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9000</v>
      </c>
      <c r="F24" s="140">
        <f>F25+F28</f>
        <v>0</v>
      </c>
      <c r="G24" s="141">
        <f>G25+G28</f>
        <v>0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0</v>
      </c>
      <c r="F26" s="118"/>
      <c r="G26" s="123"/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9000</v>
      </c>
      <c r="F28" s="121">
        <f>F29+F30+F35+F36</f>
        <v>0</v>
      </c>
      <c r="G28" s="129">
        <f>G29+G30+G35+G36</f>
        <v>0</v>
      </c>
    </row>
    <row r="29" spans="1:7" ht="15" x14ac:dyDescent="0.25">
      <c r="A29" s="53"/>
      <c r="B29" s="32"/>
      <c r="C29" s="84"/>
      <c r="D29" s="99" t="s">
        <v>88</v>
      </c>
      <c r="E29" s="107">
        <v>5000</v>
      </c>
      <c r="F29" s="103"/>
      <c r="G29" s="108"/>
    </row>
    <row r="30" spans="1:7" ht="15" x14ac:dyDescent="0.25">
      <c r="A30" s="53"/>
      <c r="B30" s="32"/>
      <c r="C30" s="84"/>
      <c r="D30" s="99" t="s">
        <v>97</v>
      </c>
      <c r="E30" s="158">
        <f>SUM(E31:E34)</f>
        <v>2000</v>
      </c>
      <c r="F30" s="103">
        <f>SUM(F31:F34)</f>
        <v>0</v>
      </c>
      <c r="G30" s="162">
        <f t="shared" ref="G30" si="0">SUM(G31:G34)</f>
        <v>0</v>
      </c>
    </row>
    <row r="31" spans="1:7" ht="15" x14ac:dyDescent="0.25">
      <c r="A31" s="53"/>
      <c r="B31" s="32"/>
      <c r="C31" s="84"/>
      <c r="D31" s="68" t="s">
        <v>80</v>
      </c>
      <c r="E31" s="136">
        <v>1125</v>
      </c>
      <c r="F31" s="137"/>
      <c r="G31" s="138"/>
    </row>
    <row r="32" spans="1:7" ht="15" x14ac:dyDescent="0.25">
      <c r="A32" s="53"/>
      <c r="B32" s="32"/>
      <c r="C32" s="84"/>
      <c r="D32" s="71" t="s">
        <v>81</v>
      </c>
      <c r="E32" s="124">
        <v>350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350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175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1000</v>
      </c>
      <c r="F35" s="103"/>
      <c r="G35" s="108"/>
    </row>
    <row r="36" spans="1:7" ht="15.75" thickBot="1" x14ac:dyDescent="0.3">
      <c r="A36" s="53"/>
      <c r="B36" s="85"/>
      <c r="C36" s="86"/>
      <c r="D36" s="102" t="s">
        <v>90</v>
      </c>
      <c r="E36" s="163">
        <v>1000</v>
      </c>
      <c r="F36" s="164"/>
      <c r="G36" s="165"/>
    </row>
    <row r="37" spans="1:7" ht="13.5" thickBot="1" x14ac:dyDescent="0.25">
      <c r="A37" s="201" t="s">
        <v>91</v>
      </c>
      <c r="B37" s="202"/>
      <c r="C37" s="87" t="s">
        <v>78</v>
      </c>
      <c r="D37" s="88"/>
      <c r="E37" s="145">
        <v>74000</v>
      </c>
      <c r="F37" s="146"/>
      <c r="G37" s="147"/>
    </row>
    <row r="38" spans="1:7" ht="13.5" thickBot="1" x14ac:dyDescent="0.25">
      <c r="A38" s="201" t="s">
        <v>96</v>
      </c>
      <c r="B38" s="202"/>
      <c r="C38" s="87" t="s">
        <v>78</v>
      </c>
      <c r="D38" s="88"/>
      <c r="E38" s="145">
        <v>120000</v>
      </c>
      <c r="F38" s="146"/>
      <c r="G38" s="147"/>
    </row>
    <row r="39" spans="1:7" ht="13.5" thickBot="1" x14ac:dyDescent="0.25">
      <c r="A39" s="201" t="s">
        <v>99</v>
      </c>
      <c r="B39" s="202"/>
      <c r="C39" s="87" t="s">
        <v>78</v>
      </c>
      <c r="D39" s="88"/>
      <c r="E39" s="145">
        <v>4000</v>
      </c>
      <c r="F39" s="146"/>
      <c r="G39" s="147"/>
    </row>
    <row r="40" spans="1:7" ht="13.5" thickBot="1" x14ac:dyDescent="0.25">
      <c r="A40" s="201" t="s">
        <v>92</v>
      </c>
      <c r="B40" s="202"/>
      <c r="C40" s="87" t="s">
        <v>78</v>
      </c>
      <c r="D40" s="88"/>
      <c r="E40" s="148">
        <v>25000</v>
      </c>
      <c r="F40" s="149">
        <v>15000</v>
      </c>
      <c r="G40" s="150">
        <v>15000</v>
      </c>
    </row>
    <row r="41" spans="1:7" ht="15.75" thickBot="1" x14ac:dyDescent="0.3">
      <c r="A41" s="23"/>
      <c r="B41" s="23"/>
      <c r="C41" s="23"/>
      <c r="D41" s="89" t="s">
        <v>93</v>
      </c>
      <c r="E41" s="154">
        <f>SUM(E6,E7,E8,E9,E10,E11,E15,E25)</f>
        <v>1615000</v>
      </c>
      <c r="F41" s="154">
        <f>SUM(F6,F7,F8,F9,F10,F11,F15,F25)</f>
        <v>1002707</v>
      </c>
      <c r="G41" s="155">
        <f>SUM(G6,G7,G8,G9,G10,G11,G15,G25)</f>
        <v>1002707</v>
      </c>
    </row>
    <row r="42" spans="1:7" ht="15.75" thickBot="1" x14ac:dyDescent="0.3">
      <c r="A42" s="23"/>
      <c r="B42" s="23"/>
      <c r="C42" s="23"/>
      <c r="D42" s="90" t="s">
        <v>94</v>
      </c>
      <c r="E42" s="156">
        <f>SUM(E16,E19,E28,E37,E38,E39,E40)</f>
        <v>1737000</v>
      </c>
      <c r="F42" s="156">
        <f>SUM(F16,F19,F28,F37,F38,F39,F40)</f>
        <v>308800</v>
      </c>
      <c r="G42" s="157">
        <f>SUM(G16,G19,G28,G37,G38,G39,G40)</f>
        <v>308800</v>
      </c>
    </row>
    <row r="43" spans="1:7" ht="16.5" thickBot="1" x14ac:dyDescent="0.3">
      <c r="A43" s="23"/>
      <c r="B43" s="23"/>
      <c r="C43" s="23"/>
      <c r="D43" s="91" t="s">
        <v>95</v>
      </c>
      <c r="E43" s="151">
        <f>SUM(E41:E42)</f>
        <v>3352000</v>
      </c>
      <c r="F43" s="152">
        <f>SUM(F41:F42)</f>
        <v>1311507</v>
      </c>
      <c r="G43" s="153">
        <f>SUM(G41:G42)</f>
        <v>1311507</v>
      </c>
    </row>
  </sheetData>
  <sheetProtection selectLockedCells="1" selectUnlockedCells="1"/>
  <mergeCells count="10">
    <mergeCell ref="A37:B37"/>
    <mergeCell ref="A38:B38"/>
    <mergeCell ref="A39:B39"/>
    <mergeCell ref="A40:B40"/>
    <mergeCell ref="E3:G3"/>
    <mergeCell ref="A4:A5"/>
    <mergeCell ref="B4:B5"/>
    <mergeCell ref="C4:C5"/>
    <mergeCell ref="D4:D5"/>
    <mergeCell ref="E4:G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6B22-BF5A-49FD-B64D-407F38EB5032}">
  <dimension ref="A1:G44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 t="s">
        <v>108</v>
      </c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90">
        <v>2020</v>
      </c>
      <c r="F3" s="191"/>
      <c r="G3" s="192"/>
    </row>
    <row r="4" spans="1:7" ht="13.5" customHeight="1" thickBot="1" x14ac:dyDescent="0.25">
      <c r="A4" s="193" t="s">
        <v>58</v>
      </c>
      <c r="B4" s="195" t="s">
        <v>59</v>
      </c>
      <c r="C4" s="197" t="s">
        <v>60</v>
      </c>
      <c r="D4" s="199" t="s">
        <v>61</v>
      </c>
      <c r="E4" s="203" t="s">
        <v>62</v>
      </c>
      <c r="F4" s="204"/>
      <c r="G4" s="205"/>
    </row>
    <row r="5" spans="1:7" ht="13.5" thickBot="1" x14ac:dyDescent="0.25">
      <c r="A5" s="194"/>
      <c r="B5" s="196"/>
      <c r="C5" s="198"/>
      <c r="D5" s="200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1435000</v>
      </c>
      <c r="F6" s="105">
        <v>1143512</v>
      </c>
      <c r="G6" s="106">
        <v>1143512</v>
      </c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168000</v>
      </c>
      <c r="F7" s="103">
        <v>1875</v>
      </c>
      <c r="G7" s="108">
        <v>1875</v>
      </c>
    </row>
    <row r="8" spans="1:7" ht="15" x14ac:dyDescent="0.25">
      <c r="A8" s="32">
        <v>3</v>
      </c>
      <c r="B8" s="33" t="s">
        <v>102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4000</v>
      </c>
      <c r="F9" s="103">
        <v>338</v>
      </c>
      <c r="G9" s="108">
        <v>338</v>
      </c>
    </row>
    <row r="10" spans="1:7" ht="15" customHeight="1" thickBot="1" x14ac:dyDescent="0.3">
      <c r="A10" s="32">
        <v>5</v>
      </c>
      <c r="B10" s="33" t="s">
        <v>101</v>
      </c>
      <c r="C10" s="34" t="s">
        <v>67</v>
      </c>
      <c r="D10" s="35"/>
      <c r="E10" s="107">
        <v>3000</v>
      </c>
      <c r="F10" s="103">
        <v>1919</v>
      </c>
      <c r="G10" s="108">
        <v>1919</v>
      </c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1441000</v>
      </c>
      <c r="F12" s="116">
        <f>SUM(F13:F14)</f>
        <v>647288</v>
      </c>
      <c r="G12" s="117">
        <f>SUM(G13:G14)</f>
        <v>647288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5000</v>
      </c>
      <c r="F13" s="113">
        <f>F15+F17</f>
        <v>1620</v>
      </c>
      <c r="G13" s="114">
        <f>G15+G17</f>
        <v>1620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1436000</v>
      </c>
      <c r="F14" s="110">
        <f>F18</f>
        <v>645668</v>
      </c>
      <c r="G14" s="111">
        <f>SUM(G18)</f>
        <v>645668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5000</v>
      </c>
      <c r="F15" s="134">
        <v>1620</v>
      </c>
      <c r="G15" s="135">
        <v>1620</v>
      </c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1436000</v>
      </c>
      <c r="F16" s="131">
        <f>SUM(F17:F18)</f>
        <v>645668</v>
      </c>
      <c r="G16" s="132">
        <f>SUM(G17:G18)</f>
        <v>645668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1436000</v>
      </c>
      <c r="F18" s="110">
        <v>645668</v>
      </c>
      <c r="G18" s="111">
        <v>645668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133000</v>
      </c>
      <c r="F19" s="140">
        <f>SUM(F20:F23)</f>
        <v>29289</v>
      </c>
      <c r="G19" s="141">
        <f>SUM(G20:G23)</f>
        <v>29289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83250</v>
      </c>
      <c r="F20" s="137">
        <v>18860</v>
      </c>
      <c r="G20" s="138">
        <v>18860</v>
      </c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19375</v>
      </c>
      <c r="F21" s="119">
        <v>5495</v>
      </c>
      <c r="G21" s="125">
        <v>5495</v>
      </c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13125</v>
      </c>
      <c r="F22" s="120">
        <v>1376</v>
      </c>
      <c r="G22" s="127">
        <v>1376</v>
      </c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17250</v>
      </c>
      <c r="F23" s="143">
        <v>3558</v>
      </c>
      <c r="G23" s="144">
        <v>3558</v>
      </c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9000</v>
      </c>
      <c r="F24" s="140">
        <f>F25+F28</f>
        <v>3729</v>
      </c>
      <c r="G24" s="141">
        <f>G25+G28</f>
        <v>3729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0</v>
      </c>
      <c r="F26" s="118"/>
      <c r="G26" s="123"/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9000</v>
      </c>
      <c r="F28" s="121">
        <f>F29+F30+F35+F36</f>
        <v>3729</v>
      </c>
      <c r="G28" s="129">
        <f>G29+G30+G35+G36</f>
        <v>3729</v>
      </c>
    </row>
    <row r="29" spans="1:7" ht="15" x14ac:dyDescent="0.25">
      <c r="A29" s="53"/>
      <c r="B29" s="32"/>
      <c r="C29" s="84"/>
      <c r="D29" s="99" t="s">
        <v>88</v>
      </c>
      <c r="E29" s="107">
        <v>5000</v>
      </c>
      <c r="F29" s="103">
        <v>2801</v>
      </c>
      <c r="G29" s="108">
        <v>2801</v>
      </c>
    </row>
    <row r="30" spans="1:7" ht="15" x14ac:dyDescent="0.25">
      <c r="A30" s="53"/>
      <c r="B30" s="32"/>
      <c r="C30" s="84"/>
      <c r="D30" s="99" t="s">
        <v>97</v>
      </c>
      <c r="E30" s="158">
        <f>SUM(E31:E34)</f>
        <v>2000</v>
      </c>
      <c r="F30" s="103">
        <f>SUM(F31:F34)</f>
        <v>928</v>
      </c>
      <c r="G30" s="162">
        <f t="shared" ref="G30" si="0">SUM(G31:G34)</f>
        <v>928</v>
      </c>
    </row>
    <row r="31" spans="1:7" ht="15" x14ac:dyDescent="0.25">
      <c r="A31" s="53"/>
      <c r="B31" s="32"/>
      <c r="C31" s="84"/>
      <c r="D31" s="68" t="s">
        <v>80</v>
      </c>
      <c r="E31" s="136">
        <v>1125</v>
      </c>
      <c r="F31" s="137">
        <v>928</v>
      </c>
      <c r="G31" s="138">
        <v>928</v>
      </c>
    </row>
    <row r="32" spans="1:7" ht="15" x14ac:dyDescent="0.25">
      <c r="A32" s="53"/>
      <c r="B32" s="32"/>
      <c r="C32" s="84"/>
      <c r="D32" s="71" t="s">
        <v>81</v>
      </c>
      <c r="E32" s="124">
        <v>350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350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175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1000</v>
      </c>
      <c r="F35" s="103"/>
      <c r="G35" s="108"/>
    </row>
    <row r="36" spans="1:7" ht="15.75" thickBot="1" x14ac:dyDescent="0.3">
      <c r="A36" s="53"/>
      <c r="B36" s="85"/>
      <c r="C36" s="86"/>
      <c r="D36" s="102" t="s">
        <v>90</v>
      </c>
      <c r="E36" s="163">
        <v>1000</v>
      </c>
      <c r="F36" s="164"/>
      <c r="G36" s="165"/>
    </row>
    <row r="37" spans="1:7" ht="13.5" thickBot="1" x14ac:dyDescent="0.25">
      <c r="A37" s="201" t="s">
        <v>105</v>
      </c>
      <c r="B37" s="202"/>
      <c r="C37" s="87" t="s">
        <v>78</v>
      </c>
      <c r="D37" s="88"/>
      <c r="E37" s="145">
        <v>222000</v>
      </c>
      <c r="F37" s="146"/>
      <c r="G37" s="147"/>
    </row>
    <row r="38" spans="1:7" ht="13.5" thickBot="1" x14ac:dyDescent="0.25">
      <c r="A38" s="201" t="s">
        <v>106</v>
      </c>
      <c r="B38" s="202"/>
      <c r="C38" s="87" t="s">
        <v>78</v>
      </c>
      <c r="D38" s="88"/>
      <c r="E38" s="145">
        <v>120000</v>
      </c>
      <c r="F38" s="146">
        <v>17000</v>
      </c>
      <c r="G38" s="147">
        <v>16738</v>
      </c>
    </row>
    <row r="39" spans="1:7" ht="13.5" thickBot="1" x14ac:dyDescent="0.25">
      <c r="A39" s="166" t="s">
        <v>107</v>
      </c>
      <c r="B39" s="167"/>
      <c r="C39" s="87" t="s">
        <v>78</v>
      </c>
      <c r="D39" s="88"/>
      <c r="E39" s="145">
        <v>300000</v>
      </c>
      <c r="F39" s="146"/>
      <c r="G39" s="147"/>
    </row>
    <row r="40" spans="1:7" ht="13.5" thickBot="1" x14ac:dyDescent="0.25">
      <c r="A40" s="201" t="s">
        <v>99</v>
      </c>
      <c r="B40" s="202"/>
      <c r="C40" s="87" t="s">
        <v>78</v>
      </c>
      <c r="D40" s="88"/>
      <c r="E40" s="145">
        <v>4000</v>
      </c>
      <c r="F40" s="146">
        <v>3809</v>
      </c>
      <c r="G40" s="147">
        <v>3809</v>
      </c>
    </row>
    <row r="41" spans="1:7" ht="13.5" thickBot="1" x14ac:dyDescent="0.25">
      <c r="A41" s="201" t="s">
        <v>92</v>
      </c>
      <c r="B41" s="202"/>
      <c r="C41" s="87" t="s">
        <v>78</v>
      </c>
      <c r="D41" s="88"/>
      <c r="E41" s="148">
        <v>25000</v>
      </c>
      <c r="F41" s="149">
        <v>25000</v>
      </c>
      <c r="G41" s="150">
        <v>25000</v>
      </c>
    </row>
    <row r="42" spans="1:7" ht="15.75" thickBot="1" x14ac:dyDescent="0.3">
      <c r="A42" s="23"/>
      <c r="B42" s="23"/>
      <c r="C42" s="23"/>
      <c r="D42" s="89" t="s">
        <v>93</v>
      </c>
      <c r="E42" s="154">
        <f>SUM(E6,E7,E8,E9,E10,E11,E15,E25)</f>
        <v>1615000</v>
      </c>
      <c r="F42" s="154">
        <f>SUM(F6,F7,F8,F9,F10,F11,F15,F25)</f>
        <v>1149264</v>
      </c>
      <c r="G42" s="155">
        <f>SUM(G6,G7,G8,G9,G10,G11,G15,G25)</f>
        <v>1149264</v>
      </c>
    </row>
    <row r="43" spans="1:7" ht="15.75" thickBot="1" x14ac:dyDescent="0.3">
      <c r="A43" s="23"/>
      <c r="B43" s="23"/>
      <c r="C43" s="23"/>
      <c r="D43" s="90" t="s">
        <v>94</v>
      </c>
      <c r="E43" s="156">
        <f>SUM(E16,E19,E28,E37,E38,E40,E41,E39)</f>
        <v>2249000</v>
      </c>
      <c r="F43" s="156">
        <f>SUM(F16,F19,F28,F37,F38,F40,F41,F39)</f>
        <v>724495</v>
      </c>
      <c r="G43" s="157">
        <f>SUM(G16,G19,G28,G37,G38,G40,G41,G39)</f>
        <v>724233</v>
      </c>
    </row>
    <row r="44" spans="1:7" ht="16.5" thickBot="1" x14ac:dyDescent="0.3">
      <c r="A44" s="23"/>
      <c r="B44" s="23"/>
      <c r="C44" s="23"/>
      <c r="D44" s="91" t="s">
        <v>95</v>
      </c>
      <c r="E44" s="151">
        <f>SUM(E42:E43)</f>
        <v>3864000</v>
      </c>
      <c r="F44" s="152">
        <f>SUM(F42:F43)</f>
        <v>1873759</v>
      </c>
      <c r="G44" s="153">
        <f>SUM(G42:G43)</f>
        <v>1873497</v>
      </c>
    </row>
  </sheetData>
  <mergeCells count="10">
    <mergeCell ref="A37:B37"/>
    <mergeCell ref="A38:B38"/>
    <mergeCell ref="A40:B40"/>
    <mergeCell ref="A41:B41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446F8-2AAB-41EE-BF46-6C2821015669}">
  <dimension ref="A1:G44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 t="s">
        <v>109</v>
      </c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90">
        <v>2020</v>
      </c>
      <c r="F3" s="191"/>
      <c r="G3" s="192"/>
    </row>
    <row r="4" spans="1:7" ht="13.5" customHeight="1" thickBot="1" x14ac:dyDescent="0.25">
      <c r="A4" s="193" t="s">
        <v>58</v>
      </c>
      <c r="B4" s="195" t="s">
        <v>59</v>
      </c>
      <c r="C4" s="197" t="s">
        <v>60</v>
      </c>
      <c r="D4" s="199" t="s">
        <v>61</v>
      </c>
      <c r="E4" s="203" t="s">
        <v>62</v>
      </c>
      <c r="F4" s="204"/>
      <c r="G4" s="205"/>
    </row>
    <row r="5" spans="1:7" ht="13.5" thickBot="1" x14ac:dyDescent="0.25">
      <c r="A5" s="194"/>
      <c r="B5" s="196"/>
      <c r="C5" s="198"/>
      <c r="D5" s="200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1535000</v>
      </c>
      <c r="F6" s="105">
        <v>1185492</v>
      </c>
      <c r="G6" s="106">
        <v>1185492</v>
      </c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459000</v>
      </c>
      <c r="F7" s="103">
        <v>44081</v>
      </c>
      <c r="G7" s="108">
        <v>44081</v>
      </c>
    </row>
    <row r="8" spans="1:7" ht="15" x14ac:dyDescent="0.25">
      <c r="A8" s="32">
        <v>3</v>
      </c>
      <c r="B8" s="33" t="s">
        <v>102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19000</v>
      </c>
      <c r="F9" s="103">
        <v>338</v>
      </c>
      <c r="G9" s="108">
        <v>338</v>
      </c>
    </row>
    <row r="10" spans="1:7" ht="15" customHeight="1" thickBot="1" x14ac:dyDescent="0.3">
      <c r="A10" s="32">
        <v>5</v>
      </c>
      <c r="B10" s="33" t="s">
        <v>101</v>
      </c>
      <c r="C10" s="34" t="s">
        <v>67</v>
      </c>
      <c r="D10" s="35"/>
      <c r="E10" s="107">
        <v>12000</v>
      </c>
      <c r="F10" s="103">
        <v>1919</v>
      </c>
      <c r="G10" s="108">
        <v>1919</v>
      </c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2848000</v>
      </c>
      <c r="F12" s="116">
        <f>SUM(F13:F14)</f>
        <v>1121661</v>
      </c>
      <c r="G12" s="117">
        <f>SUM(G13:G14)</f>
        <v>1121661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10000</v>
      </c>
      <c r="F13" s="113">
        <f>F15+F17</f>
        <v>1620</v>
      </c>
      <c r="G13" s="114">
        <f>G15+G17</f>
        <v>1620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2838000</v>
      </c>
      <c r="F14" s="110">
        <f>F18</f>
        <v>1120041</v>
      </c>
      <c r="G14" s="111">
        <f>SUM(G18)</f>
        <v>1120041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10000</v>
      </c>
      <c r="F15" s="134">
        <v>1620</v>
      </c>
      <c r="G15" s="135">
        <v>1620</v>
      </c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2838000</v>
      </c>
      <c r="F16" s="131">
        <f>SUM(F17:F18)</f>
        <v>1120041</v>
      </c>
      <c r="G16" s="132">
        <f>SUM(G17:G18)</f>
        <v>1120041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2838000</v>
      </c>
      <c r="F18" s="110">
        <v>1120041</v>
      </c>
      <c r="G18" s="111">
        <v>1120041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415000</v>
      </c>
      <c r="F19" s="140">
        <f>SUM(F20:F23)</f>
        <v>85913</v>
      </c>
      <c r="G19" s="141">
        <f>SUM(G20:G23)</f>
        <v>85913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312000</v>
      </c>
      <c r="F20" s="137">
        <v>61801</v>
      </c>
      <c r="G20" s="138">
        <v>61801</v>
      </c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40000</v>
      </c>
      <c r="F21" s="119">
        <v>9808</v>
      </c>
      <c r="G21" s="125">
        <v>9808</v>
      </c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25000</v>
      </c>
      <c r="F22" s="120">
        <v>4461</v>
      </c>
      <c r="G22" s="127">
        <v>4461</v>
      </c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38000</v>
      </c>
      <c r="F23" s="143">
        <v>9843</v>
      </c>
      <c r="G23" s="144">
        <v>9843</v>
      </c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39000</v>
      </c>
      <c r="F24" s="140">
        <f>F25+F28</f>
        <v>5140</v>
      </c>
      <c r="G24" s="141">
        <f>G25+G28</f>
        <v>5140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10000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10000</v>
      </c>
      <c r="F26" s="118">
        <v>0</v>
      </c>
      <c r="G26" s="123">
        <v>0</v>
      </c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29000</v>
      </c>
      <c r="F28" s="121">
        <f>F29+F30+F35+F36</f>
        <v>5140</v>
      </c>
      <c r="G28" s="129">
        <f>G29+G30+G35+G36</f>
        <v>5140</v>
      </c>
    </row>
    <row r="29" spans="1:7" ht="15" x14ac:dyDescent="0.25">
      <c r="A29" s="53"/>
      <c r="B29" s="32"/>
      <c r="C29" s="84"/>
      <c r="D29" s="99" t="s">
        <v>88</v>
      </c>
      <c r="E29" s="107">
        <v>10000</v>
      </c>
      <c r="F29" s="103">
        <v>3680</v>
      </c>
      <c r="G29" s="108">
        <v>3680</v>
      </c>
    </row>
    <row r="30" spans="1:7" ht="15" x14ac:dyDescent="0.25">
      <c r="A30" s="53"/>
      <c r="B30" s="32"/>
      <c r="C30" s="84"/>
      <c r="D30" s="99" t="s">
        <v>97</v>
      </c>
      <c r="E30" s="158">
        <f>SUM(E31:E34)</f>
        <v>6000</v>
      </c>
      <c r="F30" s="103">
        <f>SUM(F31:F34)</f>
        <v>928</v>
      </c>
      <c r="G30" s="162">
        <f t="shared" ref="G30" si="0">SUM(G31:G34)</f>
        <v>928</v>
      </c>
    </row>
    <row r="31" spans="1:7" ht="15" x14ac:dyDescent="0.25">
      <c r="A31" s="53"/>
      <c r="B31" s="32"/>
      <c r="C31" s="84"/>
      <c r="D31" s="68" t="s">
        <v>80</v>
      </c>
      <c r="E31" s="136">
        <v>5000</v>
      </c>
      <c r="F31" s="137">
        <v>928</v>
      </c>
      <c r="G31" s="138">
        <v>928</v>
      </c>
    </row>
    <row r="32" spans="1:7" ht="15" x14ac:dyDescent="0.25">
      <c r="A32" s="53"/>
      <c r="B32" s="32"/>
      <c r="C32" s="84"/>
      <c r="D32" s="71" t="s">
        <v>81</v>
      </c>
      <c r="E32" s="124">
        <v>400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400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200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2000</v>
      </c>
      <c r="F35" s="103">
        <v>532</v>
      </c>
      <c r="G35" s="108">
        <v>532</v>
      </c>
    </row>
    <row r="36" spans="1:7" ht="15.75" thickBot="1" x14ac:dyDescent="0.3">
      <c r="A36" s="53"/>
      <c r="B36" s="85"/>
      <c r="C36" s="86"/>
      <c r="D36" s="102" t="s">
        <v>90</v>
      </c>
      <c r="E36" s="163">
        <v>11000</v>
      </c>
      <c r="F36" s="164"/>
      <c r="G36" s="165"/>
    </row>
    <row r="37" spans="1:7" ht="13.5" thickBot="1" x14ac:dyDescent="0.25">
      <c r="A37" s="201" t="s">
        <v>105</v>
      </c>
      <c r="B37" s="202"/>
      <c r="C37" s="87" t="s">
        <v>78</v>
      </c>
      <c r="D37" s="88"/>
      <c r="E37" s="145">
        <v>222000</v>
      </c>
      <c r="F37" s="146"/>
      <c r="G37" s="147"/>
    </row>
    <row r="38" spans="1:7" ht="13.5" thickBot="1" x14ac:dyDescent="0.25">
      <c r="A38" s="201" t="s">
        <v>106</v>
      </c>
      <c r="B38" s="202"/>
      <c r="C38" s="87" t="s">
        <v>78</v>
      </c>
      <c r="D38" s="88"/>
      <c r="E38" s="145">
        <v>120000</v>
      </c>
      <c r="F38" s="146">
        <v>17000</v>
      </c>
      <c r="G38" s="147">
        <v>16738</v>
      </c>
    </row>
    <row r="39" spans="1:7" ht="13.5" thickBot="1" x14ac:dyDescent="0.25">
      <c r="A39" s="168" t="s">
        <v>107</v>
      </c>
      <c r="B39" s="169"/>
      <c r="C39" s="87" t="s">
        <v>78</v>
      </c>
      <c r="D39" s="88"/>
      <c r="E39" s="145">
        <v>300000</v>
      </c>
      <c r="F39" s="146"/>
      <c r="G39" s="147"/>
    </row>
    <row r="40" spans="1:7" ht="13.5" thickBot="1" x14ac:dyDescent="0.25">
      <c r="A40" s="201" t="s">
        <v>99</v>
      </c>
      <c r="B40" s="202"/>
      <c r="C40" s="87" t="s">
        <v>78</v>
      </c>
      <c r="D40" s="88"/>
      <c r="E40" s="145">
        <v>13000</v>
      </c>
      <c r="F40" s="146">
        <v>3809</v>
      </c>
      <c r="G40" s="147">
        <v>3809</v>
      </c>
    </row>
    <row r="41" spans="1:7" ht="13.5" thickBot="1" x14ac:dyDescent="0.25">
      <c r="A41" s="201" t="s">
        <v>92</v>
      </c>
      <c r="B41" s="202"/>
      <c r="C41" s="87" t="s">
        <v>78</v>
      </c>
      <c r="D41" s="88"/>
      <c r="E41" s="148">
        <v>65000</v>
      </c>
      <c r="F41" s="149">
        <v>25000</v>
      </c>
      <c r="G41" s="150">
        <v>25000</v>
      </c>
    </row>
    <row r="42" spans="1:7" ht="15.75" thickBot="1" x14ac:dyDescent="0.3">
      <c r="A42" s="23"/>
      <c r="B42" s="23"/>
      <c r="C42" s="23"/>
      <c r="D42" s="89" t="s">
        <v>93</v>
      </c>
      <c r="E42" s="154">
        <f>SUM(E6,E7,E8,E9,E10,E11,E15,E25)</f>
        <v>2045000</v>
      </c>
      <c r="F42" s="154">
        <f>SUM(F6,F7,F8,F9,F10,F11,F15,F25)</f>
        <v>1233450</v>
      </c>
      <c r="G42" s="155">
        <f>SUM(G6,G7,G8,G9,G10,G11,G15,G25)</f>
        <v>1233450</v>
      </c>
    </row>
    <row r="43" spans="1:7" ht="15.75" thickBot="1" x14ac:dyDescent="0.3">
      <c r="A43" s="23"/>
      <c r="B43" s="23"/>
      <c r="C43" s="23"/>
      <c r="D43" s="90" t="s">
        <v>94</v>
      </c>
      <c r="E43" s="156">
        <f>SUM(E16,E19,E28,E37,E38,E40,E41,E39)</f>
        <v>4002000</v>
      </c>
      <c r="F43" s="156">
        <f>SUM(F16,F19,F28,F37,F38,F40,F41,F39)</f>
        <v>1256903</v>
      </c>
      <c r="G43" s="157">
        <f>SUM(G16,G19,G28,G37,G38,G40,G41,G39)</f>
        <v>1256641</v>
      </c>
    </row>
    <row r="44" spans="1:7" ht="16.5" thickBot="1" x14ac:dyDescent="0.3">
      <c r="A44" s="23"/>
      <c r="B44" s="23"/>
      <c r="C44" s="23"/>
      <c r="D44" s="91" t="s">
        <v>95</v>
      </c>
      <c r="E44" s="151">
        <f>SUM(E42:E43)</f>
        <v>6047000</v>
      </c>
      <c r="F44" s="152">
        <f>SUM(F42:F43)</f>
        <v>2490353</v>
      </c>
      <c r="G44" s="153">
        <f>SUM(G42:G43)</f>
        <v>2490091</v>
      </c>
    </row>
  </sheetData>
  <mergeCells count="10">
    <mergeCell ref="A37:B37"/>
    <mergeCell ref="A38:B38"/>
    <mergeCell ref="A40:B40"/>
    <mergeCell ref="A41:B41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4AA9-5F2C-441E-8E52-4F42E09A9321}">
  <dimension ref="A1:G44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 t="s">
        <v>110</v>
      </c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90">
        <v>2020</v>
      </c>
      <c r="F3" s="191"/>
      <c r="G3" s="192"/>
    </row>
    <row r="4" spans="1:7" ht="13.5" customHeight="1" thickBot="1" x14ac:dyDescent="0.25">
      <c r="A4" s="193" t="s">
        <v>58</v>
      </c>
      <c r="B4" s="195" t="s">
        <v>59</v>
      </c>
      <c r="C4" s="197" t="s">
        <v>60</v>
      </c>
      <c r="D4" s="199" t="s">
        <v>61</v>
      </c>
      <c r="E4" s="203" t="s">
        <v>62</v>
      </c>
      <c r="F4" s="204"/>
      <c r="G4" s="205"/>
    </row>
    <row r="5" spans="1:7" ht="13.5" thickBot="1" x14ac:dyDescent="0.25">
      <c r="A5" s="194"/>
      <c r="B5" s="196"/>
      <c r="C5" s="198"/>
      <c r="D5" s="200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1535000</v>
      </c>
      <c r="F6" s="105">
        <v>1268442</v>
      </c>
      <c r="G6" s="106">
        <v>1268442</v>
      </c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459000</v>
      </c>
      <c r="F7" s="103">
        <v>44081</v>
      </c>
      <c r="G7" s="108">
        <v>44081</v>
      </c>
    </row>
    <row r="8" spans="1:7" ht="15" x14ac:dyDescent="0.25">
      <c r="A8" s="32">
        <v>3</v>
      </c>
      <c r="B8" s="33" t="s">
        <v>102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19000</v>
      </c>
      <c r="F9" s="103">
        <v>338</v>
      </c>
      <c r="G9" s="108">
        <v>338</v>
      </c>
    </row>
    <row r="10" spans="1:7" ht="15" customHeight="1" thickBot="1" x14ac:dyDescent="0.3">
      <c r="A10" s="32">
        <v>5</v>
      </c>
      <c r="B10" s="33" t="s">
        <v>101</v>
      </c>
      <c r="C10" s="34" t="s">
        <v>67</v>
      </c>
      <c r="D10" s="35"/>
      <c r="E10" s="107">
        <v>12000</v>
      </c>
      <c r="F10" s="103">
        <v>1919</v>
      </c>
      <c r="G10" s="108">
        <v>1919</v>
      </c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2848000</v>
      </c>
      <c r="F12" s="116">
        <f>SUM(F13:F14)</f>
        <v>1136459</v>
      </c>
      <c r="G12" s="117">
        <f>SUM(G13:G14)</f>
        <v>1136459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10000</v>
      </c>
      <c r="F13" s="113">
        <f>F15+F17</f>
        <v>1929</v>
      </c>
      <c r="G13" s="114">
        <f>G15+G17</f>
        <v>1929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2838000</v>
      </c>
      <c r="F14" s="110">
        <f>F18</f>
        <v>1134530</v>
      </c>
      <c r="G14" s="111">
        <f>SUM(G18)</f>
        <v>1134530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10000</v>
      </c>
      <c r="F15" s="134">
        <v>1929</v>
      </c>
      <c r="G15" s="135">
        <v>1929</v>
      </c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2838000</v>
      </c>
      <c r="F16" s="131">
        <f>SUM(F17:F18)</f>
        <v>1134530</v>
      </c>
      <c r="G16" s="132">
        <f>SUM(G17:G18)</f>
        <v>1134530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2838000</v>
      </c>
      <c r="F18" s="110">
        <v>1134530</v>
      </c>
      <c r="G18" s="111">
        <v>1134530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415000</v>
      </c>
      <c r="F19" s="140">
        <f>SUM(F20:F23)</f>
        <v>112886</v>
      </c>
      <c r="G19" s="141">
        <f>SUM(G20:G23)</f>
        <v>112886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312000</v>
      </c>
      <c r="F20" s="137">
        <v>81707</v>
      </c>
      <c r="G20" s="138">
        <v>81707</v>
      </c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40000</v>
      </c>
      <c r="F21" s="119">
        <v>11250</v>
      </c>
      <c r="G21" s="125">
        <v>11250</v>
      </c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25000</v>
      </c>
      <c r="F22" s="120">
        <v>4461</v>
      </c>
      <c r="G22" s="127">
        <v>4461</v>
      </c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38000</v>
      </c>
      <c r="F23" s="143">
        <v>15468</v>
      </c>
      <c r="G23" s="144">
        <v>15468</v>
      </c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39000</v>
      </c>
      <c r="F24" s="140">
        <f>F25+F28</f>
        <v>5140</v>
      </c>
      <c r="G24" s="141">
        <f>G25+G28</f>
        <v>5140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10000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10000</v>
      </c>
      <c r="F26" s="118">
        <v>0</v>
      </c>
      <c r="G26" s="123">
        <v>0</v>
      </c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29000</v>
      </c>
      <c r="F28" s="121">
        <f>F29+F30+F35+F36</f>
        <v>5140</v>
      </c>
      <c r="G28" s="129">
        <f>G29+G30+G35+G36</f>
        <v>5140</v>
      </c>
    </row>
    <row r="29" spans="1:7" ht="15" x14ac:dyDescent="0.25">
      <c r="A29" s="53"/>
      <c r="B29" s="32"/>
      <c r="C29" s="84"/>
      <c r="D29" s="99" t="s">
        <v>88</v>
      </c>
      <c r="E29" s="107">
        <v>10000</v>
      </c>
      <c r="F29" s="103">
        <v>3680</v>
      </c>
      <c r="G29" s="108">
        <v>3680</v>
      </c>
    </row>
    <row r="30" spans="1:7" ht="15" x14ac:dyDescent="0.25">
      <c r="A30" s="53"/>
      <c r="B30" s="32"/>
      <c r="C30" s="84"/>
      <c r="D30" s="99" t="s">
        <v>97</v>
      </c>
      <c r="E30" s="158">
        <f>SUM(E31:E34)</f>
        <v>6000</v>
      </c>
      <c r="F30" s="103">
        <f>SUM(F31:F34)</f>
        <v>928</v>
      </c>
      <c r="G30" s="162">
        <f t="shared" ref="G30" si="0">SUM(G31:G34)</f>
        <v>928</v>
      </c>
    </row>
    <row r="31" spans="1:7" ht="15" x14ac:dyDescent="0.25">
      <c r="A31" s="53"/>
      <c r="B31" s="32"/>
      <c r="C31" s="84"/>
      <c r="D31" s="68" t="s">
        <v>80</v>
      </c>
      <c r="E31" s="136">
        <v>5000</v>
      </c>
      <c r="F31" s="137">
        <v>928</v>
      </c>
      <c r="G31" s="138">
        <v>928</v>
      </c>
    </row>
    <row r="32" spans="1:7" ht="15" x14ac:dyDescent="0.25">
      <c r="A32" s="53"/>
      <c r="B32" s="32"/>
      <c r="C32" s="84"/>
      <c r="D32" s="71" t="s">
        <v>81</v>
      </c>
      <c r="E32" s="124">
        <v>400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400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200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2000</v>
      </c>
      <c r="F35" s="103">
        <v>532</v>
      </c>
      <c r="G35" s="108">
        <v>532</v>
      </c>
    </row>
    <row r="36" spans="1:7" ht="15.75" thickBot="1" x14ac:dyDescent="0.3">
      <c r="A36" s="53"/>
      <c r="B36" s="85"/>
      <c r="C36" s="86"/>
      <c r="D36" s="102" t="s">
        <v>90</v>
      </c>
      <c r="E36" s="163">
        <v>11000</v>
      </c>
      <c r="F36" s="164"/>
      <c r="G36" s="165"/>
    </row>
    <row r="37" spans="1:7" ht="13.5" thickBot="1" x14ac:dyDescent="0.25">
      <c r="A37" s="201" t="s">
        <v>105</v>
      </c>
      <c r="B37" s="202"/>
      <c r="C37" s="87" t="s">
        <v>78</v>
      </c>
      <c r="D37" s="88"/>
      <c r="E37" s="145">
        <v>222000</v>
      </c>
      <c r="F37" s="146">
        <v>54000</v>
      </c>
      <c r="G37" s="147"/>
    </row>
    <row r="38" spans="1:7" ht="13.5" thickBot="1" x14ac:dyDescent="0.25">
      <c r="A38" s="201" t="s">
        <v>106</v>
      </c>
      <c r="B38" s="202"/>
      <c r="C38" s="87" t="s">
        <v>78</v>
      </c>
      <c r="D38" s="88"/>
      <c r="E38" s="145">
        <v>120000</v>
      </c>
      <c r="F38" s="146">
        <v>49000</v>
      </c>
      <c r="G38" s="147">
        <v>16738</v>
      </c>
    </row>
    <row r="39" spans="1:7" ht="13.5" thickBot="1" x14ac:dyDescent="0.25">
      <c r="A39" s="170" t="s">
        <v>107</v>
      </c>
      <c r="B39" s="171"/>
      <c r="C39" s="87" t="s">
        <v>78</v>
      </c>
      <c r="D39" s="88"/>
      <c r="E39" s="145">
        <v>300000</v>
      </c>
      <c r="F39" s="146">
        <v>89000</v>
      </c>
      <c r="G39" s="147"/>
    </row>
    <row r="40" spans="1:7" ht="13.5" thickBot="1" x14ac:dyDescent="0.25">
      <c r="A40" s="201" t="s">
        <v>99</v>
      </c>
      <c r="B40" s="202"/>
      <c r="C40" s="87" t="s">
        <v>78</v>
      </c>
      <c r="D40" s="88"/>
      <c r="E40" s="145">
        <v>13000</v>
      </c>
      <c r="F40" s="146">
        <v>3809</v>
      </c>
      <c r="G40" s="147">
        <v>3809</v>
      </c>
    </row>
    <row r="41" spans="1:7" ht="13.5" thickBot="1" x14ac:dyDescent="0.25">
      <c r="A41" s="201" t="s">
        <v>92</v>
      </c>
      <c r="B41" s="202"/>
      <c r="C41" s="87" t="s">
        <v>78</v>
      </c>
      <c r="D41" s="88"/>
      <c r="E41" s="148">
        <v>65000</v>
      </c>
      <c r="F41" s="149">
        <v>25000</v>
      </c>
      <c r="G41" s="150">
        <v>25000</v>
      </c>
    </row>
    <row r="42" spans="1:7" ht="15.75" thickBot="1" x14ac:dyDescent="0.3">
      <c r="A42" s="23"/>
      <c r="B42" s="23"/>
      <c r="C42" s="23"/>
      <c r="D42" s="89" t="s">
        <v>93</v>
      </c>
      <c r="E42" s="154">
        <f>SUM(E6,E7,E8,E9,E10,E11,E15,E25)</f>
        <v>2045000</v>
      </c>
      <c r="F42" s="154">
        <f>SUM(F6,F7,F8,F9,F10,F11,F15,F25)</f>
        <v>1316709</v>
      </c>
      <c r="G42" s="155">
        <f>SUM(G6,G7,G8,G9,G10,G11,G15,G25)</f>
        <v>1316709</v>
      </c>
    </row>
    <row r="43" spans="1:7" ht="15.75" thickBot="1" x14ac:dyDescent="0.3">
      <c r="A43" s="23"/>
      <c r="B43" s="23"/>
      <c r="C43" s="23"/>
      <c r="D43" s="90" t="s">
        <v>94</v>
      </c>
      <c r="E43" s="156">
        <f>SUM(E16,E19,E28,E37,E38,E40,E41,E39)</f>
        <v>4002000</v>
      </c>
      <c r="F43" s="156">
        <f>SUM(F16,F19,F28,F37,F38,F40,F41,F39)</f>
        <v>1473365</v>
      </c>
      <c r="G43" s="157">
        <f>SUM(G16,G19,G28,G37,G38,G40,G41,G39)</f>
        <v>1298103</v>
      </c>
    </row>
    <row r="44" spans="1:7" ht="16.5" thickBot="1" x14ac:dyDescent="0.3">
      <c r="A44" s="23"/>
      <c r="B44" s="23"/>
      <c r="C44" s="23"/>
      <c r="D44" s="91" t="s">
        <v>95</v>
      </c>
      <c r="E44" s="151">
        <f>SUM(E42:E43)</f>
        <v>6047000</v>
      </c>
      <c r="F44" s="152">
        <f>SUM(F42:F43)</f>
        <v>2790074</v>
      </c>
      <c r="G44" s="153">
        <f>SUM(G42:G43)</f>
        <v>2614812</v>
      </c>
    </row>
  </sheetData>
  <mergeCells count="10">
    <mergeCell ref="A37:B37"/>
    <mergeCell ref="A38:B38"/>
    <mergeCell ref="A40:B40"/>
    <mergeCell ref="A41:B41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A8A6-4D84-4BA3-8A22-6F6614B48220}">
  <dimension ref="A1:G44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 t="s">
        <v>111</v>
      </c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90">
        <v>2020</v>
      </c>
      <c r="F3" s="191"/>
      <c r="G3" s="192"/>
    </row>
    <row r="4" spans="1:7" ht="13.5" customHeight="1" thickBot="1" x14ac:dyDescent="0.25">
      <c r="A4" s="193" t="s">
        <v>58</v>
      </c>
      <c r="B4" s="195" t="s">
        <v>59</v>
      </c>
      <c r="C4" s="197" t="s">
        <v>60</v>
      </c>
      <c r="D4" s="199" t="s">
        <v>61</v>
      </c>
      <c r="E4" s="203" t="s">
        <v>62</v>
      </c>
      <c r="F4" s="204"/>
      <c r="G4" s="205"/>
    </row>
    <row r="5" spans="1:7" ht="13.5" thickBot="1" x14ac:dyDescent="0.25">
      <c r="A5" s="194"/>
      <c r="B5" s="196"/>
      <c r="C5" s="198"/>
      <c r="D5" s="200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1535000</v>
      </c>
      <c r="F6" s="105">
        <v>1357741</v>
      </c>
      <c r="G6" s="106">
        <v>1357741</v>
      </c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459000</v>
      </c>
      <c r="F7" s="103">
        <v>252066</v>
      </c>
      <c r="G7" s="108">
        <v>252066</v>
      </c>
    </row>
    <row r="8" spans="1:7" ht="15" x14ac:dyDescent="0.25">
      <c r="A8" s="32">
        <v>3</v>
      </c>
      <c r="B8" s="33" t="s">
        <v>102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19000</v>
      </c>
      <c r="F9" s="103">
        <v>433</v>
      </c>
      <c r="G9" s="108">
        <v>433</v>
      </c>
    </row>
    <row r="10" spans="1:7" ht="15" customHeight="1" thickBot="1" x14ac:dyDescent="0.3">
      <c r="A10" s="32">
        <v>5</v>
      </c>
      <c r="B10" s="33" t="s">
        <v>101</v>
      </c>
      <c r="C10" s="34" t="s">
        <v>67</v>
      </c>
      <c r="D10" s="35"/>
      <c r="E10" s="107">
        <v>12000</v>
      </c>
      <c r="F10" s="103">
        <v>3925</v>
      </c>
      <c r="G10" s="108">
        <v>3925</v>
      </c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2848000</v>
      </c>
      <c r="F12" s="116">
        <f>SUM(F13:F14)</f>
        <v>1250023</v>
      </c>
      <c r="G12" s="117">
        <f>SUM(G13:G14)</f>
        <v>1250023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10000</v>
      </c>
      <c r="F13" s="113">
        <f>F15+F17</f>
        <v>2626</v>
      </c>
      <c r="G13" s="114">
        <f>G15+G17</f>
        <v>2626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2838000</v>
      </c>
      <c r="F14" s="110">
        <f>F18</f>
        <v>1247397</v>
      </c>
      <c r="G14" s="111">
        <f>SUM(G18)</f>
        <v>1247397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10000</v>
      </c>
      <c r="F15" s="134">
        <v>2626</v>
      </c>
      <c r="G15" s="135">
        <v>2626</v>
      </c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2838000</v>
      </c>
      <c r="F16" s="131">
        <f>SUM(F17:F18)</f>
        <v>1247397</v>
      </c>
      <c r="G16" s="132">
        <f>SUM(G17:G18)</f>
        <v>1247397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2838000</v>
      </c>
      <c r="F18" s="110">
        <v>1247397</v>
      </c>
      <c r="G18" s="111">
        <v>1247397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415000</v>
      </c>
      <c r="F19" s="140">
        <f>SUM(F20:F23)</f>
        <v>135775</v>
      </c>
      <c r="G19" s="141">
        <f>SUM(G20:G23)</f>
        <v>135775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312000</v>
      </c>
      <c r="F20" s="137">
        <v>89911</v>
      </c>
      <c r="G20" s="138">
        <v>89911</v>
      </c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40000</v>
      </c>
      <c r="F21" s="119">
        <v>25935</v>
      </c>
      <c r="G21" s="125">
        <v>25935</v>
      </c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25000</v>
      </c>
      <c r="F22" s="120">
        <v>4461</v>
      </c>
      <c r="G22" s="127">
        <v>4461</v>
      </c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38000</v>
      </c>
      <c r="F23" s="143">
        <v>15468</v>
      </c>
      <c r="G23" s="144">
        <v>15468</v>
      </c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39000</v>
      </c>
      <c r="F24" s="140">
        <f>F25+F28</f>
        <v>5140</v>
      </c>
      <c r="G24" s="141">
        <f>G25+G28</f>
        <v>5140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10000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10000</v>
      </c>
      <c r="F26" s="118">
        <v>0</v>
      </c>
      <c r="G26" s="123">
        <v>0</v>
      </c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29000</v>
      </c>
      <c r="F28" s="121">
        <f>F29+F30+F35+F36</f>
        <v>5140</v>
      </c>
      <c r="G28" s="129">
        <f>G29+G30+G35+G36</f>
        <v>5140</v>
      </c>
    </row>
    <row r="29" spans="1:7" ht="15" x14ac:dyDescent="0.25">
      <c r="A29" s="53"/>
      <c r="B29" s="32"/>
      <c r="C29" s="84"/>
      <c r="D29" s="99" t="s">
        <v>88</v>
      </c>
      <c r="E29" s="107">
        <v>10000</v>
      </c>
      <c r="F29" s="103">
        <v>3680</v>
      </c>
      <c r="G29" s="108">
        <v>3680</v>
      </c>
    </row>
    <row r="30" spans="1:7" ht="15" x14ac:dyDescent="0.25">
      <c r="A30" s="53"/>
      <c r="B30" s="32"/>
      <c r="C30" s="84"/>
      <c r="D30" s="99" t="s">
        <v>97</v>
      </c>
      <c r="E30" s="158">
        <f>SUM(E31:E34)</f>
        <v>6000</v>
      </c>
      <c r="F30" s="103">
        <f>SUM(F31:F34)</f>
        <v>928</v>
      </c>
      <c r="G30" s="162">
        <f t="shared" ref="G30" si="0">SUM(G31:G34)</f>
        <v>928</v>
      </c>
    </row>
    <row r="31" spans="1:7" ht="15" x14ac:dyDescent="0.25">
      <c r="A31" s="53"/>
      <c r="B31" s="32"/>
      <c r="C31" s="84"/>
      <c r="D31" s="68" t="s">
        <v>80</v>
      </c>
      <c r="E31" s="136">
        <v>5000</v>
      </c>
      <c r="F31" s="137">
        <v>928</v>
      </c>
      <c r="G31" s="138">
        <v>928</v>
      </c>
    </row>
    <row r="32" spans="1:7" ht="15" x14ac:dyDescent="0.25">
      <c r="A32" s="53"/>
      <c r="B32" s="32"/>
      <c r="C32" s="84"/>
      <c r="D32" s="71" t="s">
        <v>81</v>
      </c>
      <c r="E32" s="124">
        <v>400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400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200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2000</v>
      </c>
      <c r="F35" s="103">
        <v>532</v>
      </c>
      <c r="G35" s="108">
        <v>532</v>
      </c>
    </row>
    <row r="36" spans="1:7" ht="15.75" thickBot="1" x14ac:dyDescent="0.3">
      <c r="A36" s="53"/>
      <c r="B36" s="85"/>
      <c r="C36" s="86"/>
      <c r="D36" s="102" t="s">
        <v>90</v>
      </c>
      <c r="E36" s="163">
        <v>11000</v>
      </c>
      <c r="F36" s="164"/>
      <c r="G36" s="165"/>
    </row>
    <row r="37" spans="1:7" ht="13.5" thickBot="1" x14ac:dyDescent="0.25">
      <c r="A37" s="201" t="s">
        <v>105</v>
      </c>
      <c r="B37" s="202"/>
      <c r="C37" s="87" t="s">
        <v>78</v>
      </c>
      <c r="D37" s="88"/>
      <c r="E37" s="145">
        <v>222000</v>
      </c>
      <c r="F37" s="146">
        <v>54000</v>
      </c>
      <c r="G37" s="147">
        <v>54000</v>
      </c>
    </row>
    <row r="38" spans="1:7" ht="13.5" thickBot="1" x14ac:dyDescent="0.25">
      <c r="A38" s="201" t="s">
        <v>106</v>
      </c>
      <c r="B38" s="202"/>
      <c r="C38" s="87" t="s">
        <v>78</v>
      </c>
      <c r="D38" s="88"/>
      <c r="E38" s="145">
        <v>120000</v>
      </c>
      <c r="F38" s="146">
        <v>49000</v>
      </c>
      <c r="G38" s="147">
        <v>49000</v>
      </c>
    </row>
    <row r="39" spans="1:7" ht="13.5" thickBot="1" x14ac:dyDescent="0.25">
      <c r="A39" s="172" t="s">
        <v>107</v>
      </c>
      <c r="B39" s="173"/>
      <c r="C39" s="87" t="s">
        <v>78</v>
      </c>
      <c r="D39" s="88"/>
      <c r="E39" s="145">
        <v>300000</v>
      </c>
      <c r="F39" s="146">
        <v>138000</v>
      </c>
      <c r="G39" s="147">
        <v>138000</v>
      </c>
    </row>
    <row r="40" spans="1:7" ht="13.5" thickBot="1" x14ac:dyDescent="0.25">
      <c r="A40" s="201" t="s">
        <v>99</v>
      </c>
      <c r="B40" s="202"/>
      <c r="C40" s="87" t="s">
        <v>78</v>
      </c>
      <c r="D40" s="88"/>
      <c r="E40" s="145">
        <v>13000</v>
      </c>
      <c r="F40" s="146">
        <v>3809</v>
      </c>
      <c r="G40" s="147">
        <v>3809</v>
      </c>
    </row>
    <row r="41" spans="1:7" ht="13.5" thickBot="1" x14ac:dyDescent="0.25">
      <c r="A41" s="201" t="s">
        <v>92</v>
      </c>
      <c r="B41" s="202"/>
      <c r="C41" s="87" t="s">
        <v>78</v>
      </c>
      <c r="D41" s="88"/>
      <c r="E41" s="148">
        <v>65000</v>
      </c>
      <c r="F41" s="149">
        <v>30046</v>
      </c>
      <c r="G41" s="150">
        <v>30046</v>
      </c>
    </row>
    <row r="42" spans="1:7" ht="15.75" thickBot="1" x14ac:dyDescent="0.3">
      <c r="A42" s="23"/>
      <c r="B42" s="23"/>
      <c r="C42" s="23"/>
      <c r="D42" s="89" t="s">
        <v>93</v>
      </c>
      <c r="E42" s="154">
        <f>SUM(E6,E7,E8,E9,E10,E11,E15,E25)</f>
        <v>2045000</v>
      </c>
      <c r="F42" s="154">
        <f>SUM(F6,F7,F8,F9,F10,F11,F15,F25)</f>
        <v>1616791</v>
      </c>
      <c r="G42" s="155">
        <f>SUM(G6,G7,G8,G9,G10,G11,G15,G25)</f>
        <v>1616791</v>
      </c>
    </row>
    <row r="43" spans="1:7" ht="15.75" thickBot="1" x14ac:dyDescent="0.3">
      <c r="A43" s="23"/>
      <c r="B43" s="23"/>
      <c r="C43" s="23"/>
      <c r="D43" s="90" t="s">
        <v>94</v>
      </c>
      <c r="E43" s="156">
        <f>SUM(E16,E19,E28,E37,E38,E40,E41,E39)</f>
        <v>4002000</v>
      </c>
      <c r="F43" s="156">
        <f>SUM(F16,F19,F28,F37,F38,F40,F41,F39)</f>
        <v>1663167</v>
      </c>
      <c r="G43" s="157">
        <f>SUM(G16,G19,G28,G37,G38,G40,G41,G39)</f>
        <v>1663167</v>
      </c>
    </row>
    <row r="44" spans="1:7" ht="16.5" thickBot="1" x14ac:dyDescent="0.3">
      <c r="A44" s="23"/>
      <c r="B44" s="23"/>
      <c r="C44" s="23"/>
      <c r="D44" s="91" t="s">
        <v>95</v>
      </c>
      <c r="E44" s="151">
        <f>SUM(E42:E43)</f>
        <v>6047000</v>
      </c>
      <c r="F44" s="152">
        <f>SUM(F42:F43)</f>
        <v>3279958</v>
      </c>
      <c r="G44" s="153">
        <f>SUM(G42:G43)</f>
        <v>3279958</v>
      </c>
    </row>
  </sheetData>
  <mergeCells count="10">
    <mergeCell ref="A37:B37"/>
    <mergeCell ref="A38:B38"/>
    <mergeCell ref="A40:B40"/>
    <mergeCell ref="A41:B41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183F9-C3B6-4E70-B3B9-103487B22F8D}">
  <dimension ref="A1:G44"/>
  <sheetViews>
    <sheetView workbookViewId="0">
      <selection sqref="A1:XFD1048576"/>
    </sheetView>
  </sheetViews>
  <sheetFormatPr defaultRowHeight="12.75" x14ac:dyDescent="0.2"/>
  <cols>
    <col min="1" max="1" width="4.28515625" customWidth="1"/>
    <col min="2" max="2" width="29.140625" bestFit="1" customWidth="1"/>
    <col min="3" max="3" width="27.140625" bestFit="1" customWidth="1"/>
    <col min="4" max="4" width="24.42578125" bestFit="1" customWidth="1"/>
    <col min="5" max="5" width="10.5703125" bestFit="1" customWidth="1"/>
    <col min="6" max="7" width="10.28515625" bestFit="1" customWidth="1"/>
  </cols>
  <sheetData>
    <row r="1" spans="1:7" ht="18" x14ac:dyDescent="0.25">
      <c r="A1" s="23"/>
      <c r="B1" s="23"/>
      <c r="C1" s="23"/>
      <c r="D1" s="24" t="s">
        <v>100</v>
      </c>
      <c r="E1" s="25"/>
      <c r="F1" s="23"/>
      <c r="G1" s="23" t="s">
        <v>111</v>
      </c>
    </row>
    <row r="2" spans="1:7" ht="15.75" thickBot="1" x14ac:dyDescent="0.3">
      <c r="A2" s="23"/>
      <c r="B2" s="23"/>
      <c r="C2" s="23"/>
      <c r="D2" s="26"/>
      <c r="E2" s="25"/>
      <c r="F2" s="23"/>
      <c r="G2" s="23"/>
    </row>
    <row r="3" spans="1:7" ht="15.75" thickBot="1" x14ac:dyDescent="0.3">
      <c r="A3" s="23"/>
      <c r="B3" s="23"/>
      <c r="C3" s="23"/>
      <c r="D3" s="26"/>
      <c r="E3" s="190">
        <v>2020</v>
      </c>
      <c r="F3" s="191"/>
      <c r="G3" s="192"/>
    </row>
    <row r="4" spans="1:7" ht="13.5" customHeight="1" thickBot="1" x14ac:dyDescent="0.25">
      <c r="A4" s="193" t="s">
        <v>58</v>
      </c>
      <c r="B4" s="195" t="s">
        <v>59</v>
      </c>
      <c r="C4" s="197" t="s">
        <v>60</v>
      </c>
      <c r="D4" s="199" t="s">
        <v>61</v>
      </c>
      <c r="E4" s="203" t="s">
        <v>62</v>
      </c>
      <c r="F4" s="204"/>
      <c r="G4" s="205"/>
    </row>
    <row r="5" spans="1:7" ht="13.5" thickBot="1" x14ac:dyDescent="0.25">
      <c r="A5" s="194"/>
      <c r="B5" s="196"/>
      <c r="C5" s="198"/>
      <c r="D5" s="200"/>
      <c r="E5" s="100" t="s">
        <v>63</v>
      </c>
      <c r="F5" s="27" t="s">
        <v>64</v>
      </c>
      <c r="G5" s="101" t="s">
        <v>65</v>
      </c>
    </row>
    <row r="6" spans="1:7" ht="15" x14ac:dyDescent="0.25">
      <c r="A6" s="28">
        <v>1</v>
      </c>
      <c r="B6" s="29" t="s">
        <v>66</v>
      </c>
      <c r="C6" s="30" t="s">
        <v>67</v>
      </c>
      <c r="D6" s="31"/>
      <c r="E6" s="104">
        <v>1535000</v>
      </c>
      <c r="F6" s="105">
        <v>1357741</v>
      </c>
      <c r="G6" s="106">
        <v>1357741</v>
      </c>
    </row>
    <row r="7" spans="1:7" ht="15" x14ac:dyDescent="0.25">
      <c r="A7" s="32">
        <v>2</v>
      </c>
      <c r="B7" s="33" t="s">
        <v>68</v>
      </c>
      <c r="C7" s="34" t="s">
        <v>67</v>
      </c>
      <c r="D7" s="35"/>
      <c r="E7" s="107">
        <v>459000</v>
      </c>
      <c r="F7" s="103">
        <v>252066</v>
      </c>
      <c r="G7" s="108">
        <v>252066</v>
      </c>
    </row>
    <row r="8" spans="1:7" ht="15" x14ac:dyDescent="0.25">
      <c r="A8" s="32">
        <v>3</v>
      </c>
      <c r="B8" s="33" t="s">
        <v>102</v>
      </c>
      <c r="C8" s="34" t="s">
        <v>67</v>
      </c>
      <c r="D8" s="35"/>
      <c r="E8" s="107">
        <v>0</v>
      </c>
      <c r="F8" s="103"/>
      <c r="G8" s="108"/>
    </row>
    <row r="9" spans="1:7" ht="15" x14ac:dyDescent="0.25">
      <c r="A9" s="32">
        <v>4</v>
      </c>
      <c r="B9" s="33" t="s">
        <v>69</v>
      </c>
      <c r="C9" s="34" t="s">
        <v>67</v>
      </c>
      <c r="D9" s="35"/>
      <c r="E9" s="107">
        <v>19000</v>
      </c>
      <c r="F9" s="103">
        <v>433</v>
      </c>
      <c r="G9" s="108">
        <v>433</v>
      </c>
    </row>
    <row r="10" spans="1:7" ht="15" customHeight="1" thickBot="1" x14ac:dyDescent="0.3">
      <c r="A10" s="32">
        <v>5</v>
      </c>
      <c r="B10" s="33" t="s">
        <v>101</v>
      </c>
      <c r="C10" s="34" t="s">
        <v>67</v>
      </c>
      <c r="D10" s="35"/>
      <c r="E10" s="107">
        <v>12000</v>
      </c>
      <c r="F10" s="103">
        <v>3925</v>
      </c>
      <c r="G10" s="108">
        <v>3925</v>
      </c>
    </row>
    <row r="11" spans="1:7" ht="15.75" hidden="1" thickBot="1" x14ac:dyDescent="0.3">
      <c r="A11" s="36">
        <v>6</v>
      </c>
      <c r="B11" s="33"/>
      <c r="C11" s="37" t="s">
        <v>67</v>
      </c>
      <c r="D11" s="38"/>
      <c r="E11" s="109"/>
      <c r="F11" s="110"/>
      <c r="G11" s="111"/>
    </row>
    <row r="12" spans="1:7" ht="13.5" thickBot="1" x14ac:dyDescent="0.25">
      <c r="A12" s="39"/>
      <c r="B12" s="40" t="s">
        <v>70</v>
      </c>
      <c r="C12" s="41" t="s">
        <v>71</v>
      </c>
      <c r="D12" s="42" t="s">
        <v>72</v>
      </c>
      <c r="E12" s="115">
        <f>SUM(E13:E14)</f>
        <v>2848000</v>
      </c>
      <c r="F12" s="116">
        <f>SUM(F13:F14)</f>
        <v>1250023</v>
      </c>
      <c r="G12" s="117">
        <f>SUM(G13:G14)</f>
        <v>1250023</v>
      </c>
    </row>
    <row r="13" spans="1:7" x14ac:dyDescent="0.2">
      <c r="A13" s="43"/>
      <c r="B13" s="44"/>
      <c r="C13" s="45" t="s">
        <v>73</v>
      </c>
      <c r="D13" s="46" t="s">
        <v>74</v>
      </c>
      <c r="E13" s="112">
        <f>E15+E17</f>
        <v>10000</v>
      </c>
      <c r="F13" s="113">
        <f>F15+F17</f>
        <v>2626</v>
      </c>
      <c r="G13" s="114">
        <f>G15+G17</f>
        <v>2626</v>
      </c>
    </row>
    <row r="14" spans="1:7" ht="13.5" thickBot="1" x14ac:dyDescent="0.25">
      <c r="A14" s="43"/>
      <c r="B14" s="44"/>
      <c r="C14" s="47" t="s">
        <v>75</v>
      </c>
      <c r="D14" s="48" t="s">
        <v>76</v>
      </c>
      <c r="E14" s="109">
        <f>E18</f>
        <v>2838000</v>
      </c>
      <c r="F14" s="110">
        <f>F18</f>
        <v>1247397</v>
      </c>
      <c r="G14" s="111">
        <f>SUM(G18)</f>
        <v>1247397</v>
      </c>
    </row>
    <row r="15" spans="1:7" ht="15.75" thickBot="1" x14ac:dyDescent="0.3">
      <c r="A15" s="49"/>
      <c r="B15" s="50"/>
      <c r="C15" s="51" t="s">
        <v>77</v>
      </c>
      <c r="D15" s="52" t="s">
        <v>74</v>
      </c>
      <c r="E15" s="133">
        <v>10000</v>
      </c>
      <c r="F15" s="134">
        <v>2626</v>
      </c>
      <c r="G15" s="135">
        <v>2626</v>
      </c>
    </row>
    <row r="16" spans="1:7" ht="15" x14ac:dyDescent="0.25">
      <c r="A16" s="53"/>
      <c r="B16" s="54"/>
      <c r="C16" s="55" t="s">
        <v>78</v>
      </c>
      <c r="D16" s="56" t="s">
        <v>72</v>
      </c>
      <c r="E16" s="130">
        <f>SUM(E17:E18)</f>
        <v>2838000</v>
      </c>
      <c r="F16" s="131">
        <f>SUM(F17:F18)</f>
        <v>1247397</v>
      </c>
      <c r="G16" s="132">
        <f>SUM(G17:G18)</f>
        <v>1247397</v>
      </c>
    </row>
    <row r="17" spans="1:7" ht="15" hidden="1" x14ac:dyDescent="0.25">
      <c r="A17" s="53"/>
      <c r="B17" s="54"/>
      <c r="C17" s="57" t="s">
        <v>73</v>
      </c>
      <c r="D17" s="58" t="s">
        <v>74</v>
      </c>
      <c r="E17" s="107"/>
      <c r="F17" s="103"/>
      <c r="G17" s="108"/>
    </row>
    <row r="18" spans="1:7" ht="15.75" thickBot="1" x14ac:dyDescent="0.3">
      <c r="A18" s="59"/>
      <c r="B18" s="60"/>
      <c r="C18" s="61" t="s">
        <v>75</v>
      </c>
      <c r="D18" s="62" t="s">
        <v>76</v>
      </c>
      <c r="E18" s="109">
        <v>2838000</v>
      </c>
      <c r="F18" s="110">
        <v>1247397</v>
      </c>
      <c r="G18" s="111">
        <v>1247397</v>
      </c>
    </row>
    <row r="19" spans="1:7" ht="13.5" thickBot="1" x14ac:dyDescent="0.25">
      <c r="A19" s="63"/>
      <c r="B19" s="64" t="s">
        <v>79</v>
      </c>
      <c r="C19" s="65" t="s">
        <v>71</v>
      </c>
      <c r="D19" s="42" t="s">
        <v>72</v>
      </c>
      <c r="E19" s="139">
        <f>SUM(E20:E23)</f>
        <v>415000</v>
      </c>
      <c r="F19" s="140">
        <f>SUM(F20:F23)</f>
        <v>135775</v>
      </c>
      <c r="G19" s="141">
        <f>SUM(G20:G23)</f>
        <v>135775</v>
      </c>
    </row>
    <row r="20" spans="1:7" ht="15.75" thickBot="1" x14ac:dyDescent="0.3">
      <c r="A20" s="66"/>
      <c r="B20" s="67"/>
      <c r="C20" s="68" t="s">
        <v>80</v>
      </c>
      <c r="D20" s="92" t="s">
        <v>72</v>
      </c>
      <c r="E20" s="136">
        <v>312000</v>
      </c>
      <c r="F20" s="137">
        <v>89911</v>
      </c>
      <c r="G20" s="138">
        <v>89911</v>
      </c>
    </row>
    <row r="21" spans="1:7" ht="15.75" thickBot="1" x14ac:dyDescent="0.3">
      <c r="A21" s="69"/>
      <c r="B21" s="70"/>
      <c r="C21" s="71" t="s">
        <v>81</v>
      </c>
      <c r="D21" s="93" t="s">
        <v>72</v>
      </c>
      <c r="E21" s="124">
        <v>40000</v>
      </c>
      <c r="F21" s="119">
        <v>25935</v>
      </c>
      <c r="G21" s="125">
        <v>25935</v>
      </c>
    </row>
    <row r="22" spans="1:7" ht="15.75" thickBot="1" x14ac:dyDescent="0.3">
      <c r="A22" s="72"/>
      <c r="B22" s="73"/>
      <c r="C22" s="74" t="s">
        <v>82</v>
      </c>
      <c r="D22" s="94" t="s">
        <v>72</v>
      </c>
      <c r="E22" s="126">
        <v>25000</v>
      </c>
      <c r="F22" s="120">
        <v>4461</v>
      </c>
      <c r="G22" s="127">
        <v>4461</v>
      </c>
    </row>
    <row r="23" spans="1:7" ht="15.75" thickBot="1" x14ac:dyDescent="0.3">
      <c r="A23" s="75"/>
      <c r="B23" s="76"/>
      <c r="C23" s="77" t="s">
        <v>83</v>
      </c>
      <c r="D23" s="95" t="s">
        <v>72</v>
      </c>
      <c r="E23" s="142">
        <v>38000</v>
      </c>
      <c r="F23" s="143">
        <v>15468</v>
      </c>
      <c r="G23" s="144">
        <v>15468</v>
      </c>
    </row>
    <row r="24" spans="1:7" ht="13.5" thickBot="1" x14ac:dyDescent="0.25">
      <c r="A24" s="39"/>
      <c r="B24" s="78" t="s">
        <v>84</v>
      </c>
      <c r="C24" s="79" t="s">
        <v>71</v>
      </c>
      <c r="D24" s="42"/>
      <c r="E24" s="139">
        <f>E25+E28</f>
        <v>39000</v>
      </c>
      <c r="F24" s="140">
        <f>F25+F28</f>
        <v>5140</v>
      </c>
      <c r="G24" s="141">
        <f>G25+G28</f>
        <v>5140</v>
      </c>
    </row>
    <row r="25" spans="1:7" ht="15" x14ac:dyDescent="0.25">
      <c r="A25" s="53"/>
      <c r="B25" s="28"/>
      <c r="C25" s="80" t="s">
        <v>67</v>
      </c>
      <c r="D25" s="96" t="s">
        <v>85</v>
      </c>
      <c r="E25" s="159">
        <f>SUM(E26:E27)</f>
        <v>10000</v>
      </c>
      <c r="F25" s="160">
        <f>SUM(F26:F27)</f>
        <v>0</v>
      </c>
      <c r="G25" s="161">
        <f>SUM(G26:G27)</f>
        <v>0</v>
      </c>
    </row>
    <row r="26" spans="1:7" ht="15" x14ac:dyDescent="0.25">
      <c r="A26" s="53"/>
      <c r="B26" s="81"/>
      <c r="C26" s="82"/>
      <c r="D26" s="97" t="s">
        <v>86</v>
      </c>
      <c r="E26" s="122">
        <v>10000</v>
      </c>
      <c r="F26" s="118">
        <v>0</v>
      </c>
      <c r="G26" s="123">
        <v>0</v>
      </c>
    </row>
    <row r="27" spans="1:7" ht="0.75" customHeight="1" x14ac:dyDescent="0.25">
      <c r="A27" s="53"/>
      <c r="B27" s="81"/>
      <c r="C27" s="82"/>
      <c r="D27" s="97" t="s">
        <v>87</v>
      </c>
      <c r="E27" s="122">
        <v>0</v>
      </c>
      <c r="F27" s="118">
        <v>0</v>
      </c>
      <c r="G27" s="123">
        <v>0</v>
      </c>
    </row>
    <row r="28" spans="1:7" ht="15" x14ac:dyDescent="0.25">
      <c r="A28" s="53"/>
      <c r="B28" s="32"/>
      <c r="C28" s="83" t="s">
        <v>80</v>
      </c>
      <c r="D28" s="98" t="s">
        <v>11</v>
      </c>
      <c r="E28" s="128">
        <f>E29+E30+E35+E36</f>
        <v>29000</v>
      </c>
      <c r="F28" s="121">
        <f>F29+F30+F35+F36</f>
        <v>5140</v>
      </c>
      <c r="G28" s="129">
        <f>G29+G30+G35+G36</f>
        <v>5140</v>
      </c>
    </row>
    <row r="29" spans="1:7" ht="15" x14ac:dyDescent="0.25">
      <c r="A29" s="53"/>
      <c r="B29" s="32"/>
      <c r="C29" s="84"/>
      <c r="D29" s="99" t="s">
        <v>88</v>
      </c>
      <c r="E29" s="107">
        <v>10000</v>
      </c>
      <c r="F29" s="103">
        <v>3680</v>
      </c>
      <c r="G29" s="108">
        <v>3680</v>
      </c>
    </row>
    <row r="30" spans="1:7" ht="15" x14ac:dyDescent="0.25">
      <c r="A30" s="53"/>
      <c r="B30" s="32"/>
      <c r="C30" s="84"/>
      <c r="D30" s="99" t="s">
        <v>97</v>
      </c>
      <c r="E30" s="158">
        <f>SUM(E31:E34)</f>
        <v>6000</v>
      </c>
      <c r="F30" s="103">
        <f>SUM(F31:F34)</f>
        <v>928</v>
      </c>
      <c r="G30" s="162">
        <f t="shared" ref="G30" si="0">SUM(G31:G34)</f>
        <v>928</v>
      </c>
    </row>
    <row r="31" spans="1:7" ht="15" x14ac:dyDescent="0.25">
      <c r="A31" s="53"/>
      <c r="B31" s="32"/>
      <c r="C31" s="84"/>
      <c r="D31" s="68" t="s">
        <v>80</v>
      </c>
      <c r="E31" s="136">
        <v>5000</v>
      </c>
      <c r="F31" s="137">
        <v>928</v>
      </c>
      <c r="G31" s="138">
        <v>928</v>
      </c>
    </row>
    <row r="32" spans="1:7" ht="15" x14ac:dyDescent="0.25">
      <c r="A32" s="53"/>
      <c r="B32" s="32"/>
      <c r="C32" s="84"/>
      <c r="D32" s="71" t="s">
        <v>81</v>
      </c>
      <c r="E32" s="124">
        <v>400</v>
      </c>
      <c r="F32" s="119"/>
      <c r="G32" s="125"/>
    </row>
    <row r="33" spans="1:7" ht="15" x14ac:dyDescent="0.25">
      <c r="A33" s="53"/>
      <c r="B33" s="32"/>
      <c r="C33" s="84"/>
      <c r="D33" s="74" t="s">
        <v>82</v>
      </c>
      <c r="E33" s="126">
        <v>400</v>
      </c>
      <c r="F33" s="120"/>
      <c r="G33" s="127"/>
    </row>
    <row r="34" spans="1:7" ht="15" x14ac:dyDescent="0.25">
      <c r="A34" s="53"/>
      <c r="B34" s="32"/>
      <c r="C34" s="84"/>
      <c r="D34" s="77" t="s">
        <v>83</v>
      </c>
      <c r="E34" s="142">
        <v>200</v>
      </c>
      <c r="F34" s="143"/>
      <c r="G34" s="144"/>
    </row>
    <row r="35" spans="1:7" ht="15" x14ac:dyDescent="0.25">
      <c r="A35" s="53"/>
      <c r="B35" s="32"/>
      <c r="C35" s="84"/>
      <c r="D35" s="99" t="s">
        <v>89</v>
      </c>
      <c r="E35" s="107">
        <v>2000</v>
      </c>
      <c r="F35" s="103">
        <v>532</v>
      </c>
      <c r="G35" s="108">
        <v>532</v>
      </c>
    </row>
    <row r="36" spans="1:7" ht="15.75" thickBot="1" x14ac:dyDescent="0.3">
      <c r="A36" s="53"/>
      <c r="B36" s="85"/>
      <c r="C36" s="86"/>
      <c r="D36" s="102" t="s">
        <v>90</v>
      </c>
      <c r="E36" s="163">
        <v>11000</v>
      </c>
      <c r="F36" s="164"/>
      <c r="G36" s="165"/>
    </row>
    <row r="37" spans="1:7" ht="13.5" thickBot="1" x14ac:dyDescent="0.25">
      <c r="A37" s="201" t="s">
        <v>105</v>
      </c>
      <c r="B37" s="202"/>
      <c r="C37" s="87" t="s">
        <v>78</v>
      </c>
      <c r="D37" s="88"/>
      <c r="E37" s="145">
        <v>222000</v>
      </c>
      <c r="F37" s="146">
        <v>54000</v>
      </c>
      <c r="G37" s="147">
        <v>54000</v>
      </c>
    </row>
    <row r="38" spans="1:7" ht="13.5" thickBot="1" x14ac:dyDescent="0.25">
      <c r="A38" s="201" t="s">
        <v>106</v>
      </c>
      <c r="B38" s="202"/>
      <c r="C38" s="87" t="s">
        <v>78</v>
      </c>
      <c r="D38" s="88"/>
      <c r="E38" s="145">
        <v>120000</v>
      </c>
      <c r="F38" s="146">
        <v>49000</v>
      </c>
      <c r="G38" s="147">
        <v>49000</v>
      </c>
    </row>
    <row r="39" spans="1:7" ht="13.5" thickBot="1" x14ac:dyDescent="0.25">
      <c r="A39" s="174" t="s">
        <v>107</v>
      </c>
      <c r="B39" s="175"/>
      <c r="C39" s="87" t="s">
        <v>78</v>
      </c>
      <c r="D39" s="88"/>
      <c r="E39" s="145">
        <v>300000</v>
      </c>
      <c r="F39" s="146">
        <v>138000</v>
      </c>
      <c r="G39" s="147">
        <v>138000</v>
      </c>
    </row>
    <row r="40" spans="1:7" ht="13.5" thickBot="1" x14ac:dyDescent="0.25">
      <c r="A40" s="201" t="s">
        <v>99</v>
      </c>
      <c r="B40" s="202"/>
      <c r="C40" s="87" t="s">
        <v>78</v>
      </c>
      <c r="D40" s="88"/>
      <c r="E40" s="145">
        <v>13000</v>
      </c>
      <c r="F40" s="146">
        <v>3809</v>
      </c>
      <c r="G40" s="147">
        <v>3809</v>
      </c>
    </row>
    <row r="41" spans="1:7" ht="13.5" thickBot="1" x14ac:dyDescent="0.25">
      <c r="A41" s="201" t="s">
        <v>92</v>
      </c>
      <c r="B41" s="202"/>
      <c r="C41" s="87" t="s">
        <v>78</v>
      </c>
      <c r="D41" s="88"/>
      <c r="E41" s="148">
        <v>65000</v>
      </c>
      <c r="F41" s="149">
        <v>30046</v>
      </c>
      <c r="G41" s="150">
        <v>30046</v>
      </c>
    </row>
    <row r="42" spans="1:7" ht="15.75" thickBot="1" x14ac:dyDescent="0.3">
      <c r="A42" s="23"/>
      <c r="B42" s="23"/>
      <c r="C42" s="23"/>
      <c r="D42" s="89" t="s">
        <v>93</v>
      </c>
      <c r="E42" s="154">
        <f>SUM(E6,E7,E8,E9,E10,E11,E15,E25)</f>
        <v>2045000</v>
      </c>
      <c r="F42" s="154">
        <f>SUM(F6,F7,F8,F9,F10,F11,F15,F25)</f>
        <v>1616791</v>
      </c>
      <c r="G42" s="155">
        <f>SUM(G6,G7,G8,G9,G10,G11,G15,G25)</f>
        <v>1616791</v>
      </c>
    </row>
    <row r="43" spans="1:7" ht="15.75" thickBot="1" x14ac:dyDescent="0.3">
      <c r="A43" s="23"/>
      <c r="B43" s="23"/>
      <c r="C43" s="23"/>
      <c r="D43" s="90" t="s">
        <v>94</v>
      </c>
      <c r="E43" s="156">
        <f>SUM(E16,E19,E28,E37,E38,E40,E41,E39)</f>
        <v>4002000</v>
      </c>
      <c r="F43" s="156">
        <f>SUM(F16,F19,F28,F37,F38,F40,F41,F39)</f>
        <v>1663167</v>
      </c>
      <c r="G43" s="157">
        <f>SUM(G16,G19,G28,G37,G38,G40,G41,G39)</f>
        <v>1663167</v>
      </c>
    </row>
    <row r="44" spans="1:7" ht="16.5" thickBot="1" x14ac:dyDescent="0.3">
      <c r="A44" s="23"/>
      <c r="B44" s="23"/>
      <c r="C44" s="23"/>
      <c r="D44" s="91" t="s">
        <v>95</v>
      </c>
      <c r="E44" s="151">
        <f>SUM(E42:E43)</f>
        <v>6047000</v>
      </c>
      <c r="F44" s="152">
        <f>SUM(F42:F43)</f>
        <v>3279958</v>
      </c>
      <c r="G44" s="153">
        <f>SUM(G42:G43)</f>
        <v>3279958</v>
      </c>
    </row>
  </sheetData>
  <mergeCells count="10">
    <mergeCell ref="A37:B37"/>
    <mergeCell ref="A38:B38"/>
    <mergeCell ref="A40:B40"/>
    <mergeCell ref="A41:B41"/>
    <mergeCell ref="E3:G3"/>
    <mergeCell ref="A4:A5"/>
    <mergeCell ref="B4:B5"/>
    <mergeCell ref="C4:C5"/>
    <mergeCell ref="D4:D5"/>
    <mergeCell ref="E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15</vt:i4>
      </vt:variant>
    </vt:vector>
  </HeadingPairs>
  <TitlesOfParts>
    <vt:vector size="15" baseType="lpstr">
      <vt:lpstr>2018</vt:lpstr>
      <vt:lpstr>IANUARIE</vt:lpstr>
      <vt:lpstr>FEBRUARIE</vt:lpstr>
      <vt:lpstr>MARTIE</vt:lpstr>
      <vt:lpstr>APRILIE</vt:lpstr>
      <vt:lpstr>MAI</vt:lpstr>
      <vt:lpstr>IUNIE</vt:lpstr>
      <vt:lpstr>IULIE</vt:lpstr>
      <vt:lpstr>AUGUST</vt:lpstr>
      <vt:lpstr>SEPTEMBRIE</vt:lpstr>
      <vt:lpstr>OCTOMBRIE</vt:lpstr>
      <vt:lpstr>NOIEMBRIE</vt:lpstr>
      <vt:lpstr>DECEMBRIE</vt:lpstr>
      <vt:lpstr>DECEMBRIE FINAL</vt:lpstr>
      <vt:lpstr>Foaie2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Stan</dc:creator>
  <cp:lastModifiedBy>Daniela Stan</cp:lastModifiedBy>
  <cp:lastPrinted>2018-12-20T09:59:09Z</cp:lastPrinted>
  <dcterms:created xsi:type="dcterms:W3CDTF">2019-01-21T09:00:01Z</dcterms:created>
  <dcterms:modified xsi:type="dcterms:W3CDTF">2021-01-05T13:02:48Z</dcterms:modified>
</cp:coreProperties>
</file>